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  <sheet name="wydatki" sheetId="2" r:id="rId2"/>
    <sheet name="Skarb państwa" sheetId="3" r:id="rId3"/>
    <sheet name="spr" sheetId="4" r:id="rId4"/>
  </sheets>
  <externalReferences>
    <externalReference r:id="rId7"/>
  </externalReferences>
  <definedNames>
    <definedName name="_xlnm.Print_Titles" localSheetId="0">'dochody'!$8:$8</definedName>
    <definedName name="_xlnm.Print_Titles" localSheetId="1">'wydatki'!$10:$10</definedName>
  </definedNames>
  <calcPr fullCalcOnLoad="1"/>
</workbook>
</file>

<file path=xl/sharedStrings.xml><?xml version="1.0" encoding="utf-8"?>
<sst xmlns="http://schemas.openxmlformats.org/spreadsheetml/2006/main" count="335" uniqueCount="166">
  <si>
    <t>Nazwa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</si>
  <si>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</si>
  <si>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</si>
  <si>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</si>
  <si>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</si>
  <si>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</si>
  <si>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</si>
  <si>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</si>
  <si>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</si>
  <si>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</si>
  <si>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</si>
  <si>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</si>
  <si>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</si>
  <si>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</si>
  <si>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</si>
  <si>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</si>
  <si>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</si>
  <si>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Komisje poborowe</t>
  </si>
  <si>
    <t>Bezpieczeństwo publiczne i ochrona przeciwpożarowa</t>
  </si>
  <si>
    <t>Komendy powiatowe Państwowej Straży Pożarnej</t>
  </si>
  <si>
    <t>Część oświatowa subwencji ogolnej dla jednostek samorządu terytorialnego</t>
  </si>
  <si>
    <t>Część wyrównawcza subwencji ogólnej dla powiatów</t>
  </si>
  <si>
    <t>Ochrona zdrowia</t>
  </si>
  <si>
    <t>Składki na ubezpieczenia zdrowotne oraz świadczenia dla osób nie objętych obowiązkiem ubezpieczenia zdrowotnego</t>
  </si>
  <si>
    <t>Ogółem dochody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</si>
  <si>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</si>
  <si>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</si>
  <si>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Prace geodezyjno - urządzeniowe na potrzeby rolnictwa</t>
  </si>
  <si>
    <t>Pozostałe zadania w zakresie polityki społecznej</t>
  </si>
  <si>
    <t>Część równoważąca subwencji ogólnej</t>
  </si>
  <si>
    <t>Obrona cywilna</t>
  </si>
  <si>
    <t>wlasne</t>
  </si>
  <si>
    <t>podatek od osob prawnych</t>
  </si>
  <si>
    <t>podatek od osób fizycznych</t>
  </si>
  <si>
    <t>Dotacje porozumienia</t>
  </si>
  <si>
    <t>Zespoły do spraw orzekania o  niepełnosprawności</t>
  </si>
  <si>
    <t>dział</t>
  </si>
  <si>
    <t>rozdział</t>
  </si>
  <si>
    <t>paragraf</t>
  </si>
  <si>
    <t>wyszczególnienie</t>
  </si>
  <si>
    <t>Plan</t>
  </si>
  <si>
    <t>4210</t>
  </si>
  <si>
    <t>4300</t>
  </si>
  <si>
    <t>Zakup usług pozostałych</t>
  </si>
  <si>
    <t>01020</t>
  </si>
  <si>
    <t>3020</t>
  </si>
  <si>
    <t>4010</t>
  </si>
  <si>
    <t>4040</t>
  </si>
  <si>
    <t>4110</t>
  </si>
  <si>
    <t>4120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</si>
  <si>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</si>
  <si>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</si>
  <si>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</si>
  <si>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</si>
  <si>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</si>
  <si>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</si>
  <si>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</si>
  <si>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</si>
  <si>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</si>
  <si>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</si>
  <si>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4740</t>
  </si>
  <si>
    <t>4750</t>
  </si>
  <si>
    <t>Wydatki na zakupy inwestycyjne jednostek budżetowych</t>
  </si>
  <si>
    <t>70005</t>
  </si>
  <si>
    <t>71014</t>
  </si>
  <si>
    <t>71015</t>
  </si>
  <si>
    <t>4020</t>
  </si>
  <si>
    <t>4400</t>
  </si>
  <si>
    <t>75045</t>
  </si>
  <si>
    <t>4280</t>
  </si>
  <si>
    <t>75411</t>
  </si>
  <si>
    <t>3070</t>
  </si>
  <si>
    <t>4050</t>
  </si>
  <si>
    <t>4060</t>
  </si>
  <si>
    <t>4070</t>
  </si>
  <si>
    <t>4080</t>
  </si>
  <si>
    <t>4180</t>
  </si>
  <si>
    <t>4510</t>
  </si>
  <si>
    <t>851</t>
  </si>
  <si>
    <t>85156</t>
  </si>
  <si>
    <t>DD Okonek</t>
  </si>
  <si>
    <t>DD Zakrzewo</t>
  </si>
  <si>
    <t>DD Złotów</t>
  </si>
  <si>
    <t>pow jastrowie</t>
  </si>
  <si>
    <t>4130</t>
  </si>
  <si>
    <t>85321</t>
  </si>
  <si>
    <t>Ogółem wydatki:</t>
  </si>
  <si>
    <t>Dochody Budżetu Państwa na 2007 rok związane z realizacją zadań z zakresu administracji rządowej.</t>
  </si>
  <si>
    <t>01008</t>
  </si>
  <si>
    <t>Melioracje wodne</t>
  </si>
  <si>
    <t>0690</t>
  </si>
  <si>
    <t>Wpływy z różnych opłat</t>
  </si>
  <si>
    <t>0470</t>
  </si>
  <si>
    <t>Wpływy z opłat za zarząd, użytkowanie i użytkowanie wieczyste nieruchoności</t>
  </si>
  <si>
    <t>Komendy powiatowe PSP</t>
  </si>
  <si>
    <t>Wpływy z różnych oplat</t>
  </si>
  <si>
    <t>Rozdz.</t>
  </si>
  <si>
    <t>Zwiększ.</t>
  </si>
  <si>
    <t>Zmniej.</t>
  </si>
  <si>
    <t>Plan po zmianach</t>
  </si>
  <si>
    <t>WYDATKI - zestawienie według działów, rozdziałów i paragrafów</t>
  </si>
  <si>
    <t>4700</t>
  </si>
  <si>
    <t>6060</t>
  </si>
  <si>
    <t>75109</t>
  </si>
  <si>
    <t>2820</t>
  </si>
  <si>
    <t>803</t>
  </si>
  <si>
    <t>80309</t>
  </si>
  <si>
    <t>85154</t>
  </si>
  <si>
    <t>85311</t>
  </si>
  <si>
    <t>Wydatki majątkowe:</t>
  </si>
  <si>
    <t xml:space="preserve">Załącznik nr 3 do </t>
  </si>
  <si>
    <t>Zakup usług zdrowotnych</t>
  </si>
  <si>
    <t xml:space="preserve">Załącznik nr 1 </t>
  </si>
  <si>
    <t xml:space="preserve">Plan </t>
  </si>
  <si>
    <t>Rehabilitacja zawodowa i społeczna osób niepełnosprawnych</t>
  </si>
  <si>
    <t xml:space="preserve">Załącznik nr 2 </t>
  </si>
  <si>
    <t>Prace geodezyjne - urządzeniowe na potrzeby rolnictwa</t>
  </si>
  <si>
    <t>Fundusz ochrony Gruntów</t>
  </si>
  <si>
    <t>Zakup materiałów i wyposażenia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</si>
  <si>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</si>
  <si>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</si>
  <si>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</si>
  <si>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</si>
  <si>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</si>
  <si>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</si>
  <si>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</si>
  <si>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</si>
  <si>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</si>
  <si>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</si>
  <si>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</si>
  <si>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</si>
  <si>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</si>
  <si>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zakladowy fundusz świadczeń socjalnych</t>
  </si>
  <si>
    <t>Podatek od nieruchomości</t>
  </si>
  <si>
    <t>Szkolenia pracowników</t>
  </si>
  <si>
    <t>Zakup materiałów papierniczych do sprzętu drukarskego i urządzeń kserograficznych</t>
  </si>
  <si>
    <t>Zakup akcesoriów komputerowych, w tym programów i licencji</t>
  </si>
  <si>
    <t>Wydatki inwestycyjne jednostek budżetowych</t>
  </si>
  <si>
    <t>Wynagrodzenia osobowe członków korpusu służby cywilnej</t>
  </si>
  <si>
    <t>Opłaty czynszowe za pomieszczenia biurowe</t>
  </si>
  <si>
    <t>Urzędy naczelnych organów władzy państwowej, kontroli i ochrony prawa oraz sądownictwa</t>
  </si>
  <si>
    <t>Wybory do rad gminy,rad powiatów i sejmików województw,wybory wójtów,burmistrzów i prezydentów miast oraz referenda gminne,powiatowe i wojewódzkie</t>
  </si>
  <si>
    <t>Wydatki osobowe niezaliczane do uposażeń wypłacone żołnierzom i funkcjonariuszom</t>
  </si>
  <si>
    <t>Wynagrodzenie osobowe członków korpusu służby sywilnej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</si>
  <si>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</si>
  <si>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</si>
  <si>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</si>
  <si>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i świadczenia pieniężne wyplacane funkcjonariuszom zwolnionym</t>
  </si>
  <si>
    <t>Równoważniki pieniężne i ekwiwalenty dla żołnierzy i funkcjonariuszy</t>
  </si>
  <si>
    <t>Opłaty na rzecz budżetu państwa</t>
  </si>
  <si>
    <t>Stypendia oraz inne formy pomocy dla uczniów</t>
  </si>
  <si>
    <t>Szkolnictwo wyższe</t>
  </si>
  <si>
    <t>Pomoc materialna dla studentów</t>
  </si>
  <si>
    <t>3248</t>
  </si>
  <si>
    <t>3249</t>
  </si>
  <si>
    <t>Przeciwdziałanie alkoholizmowi</t>
  </si>
  <si>
    <t>Składki na ubezpieczenie zdrowotne</t>
  </si>
  <si>
    <t>Dotacja celowa z budżetu na finansowanie lub dofinansowanie zada zleconych do realizacji stowarzyszeniom</t>
  </si>
  <si>
    <t>Zespoły do spraw orzekania o stopniu niepełnosprawności</t>
  </si>
  <si>
    <t>w tym:</t>
  </si>
  <si>
    <t>wynagrodzenia i pochodne</t>
  </si>
  <si>
    <t>pozostałe wydatki bieżące:</t>
  </si>
  <si>
    <t>dotacje z budżetu:</t>
  </si>
  <si>
    <t>ZarząduPowiatu Złotowskiego</t>
  </si>
  <si>
    <t>z dnia 09 stycznia 2008</t>
  </si>
  <si>
    <t>do Uchwały Nr 58/136/2008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</si>
</sst>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_ ;[Red]\-#,##0.00\ 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u val="single"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3" borderId="10" xfId="0" applyFont="1" applyFill="1" applyBorder="1" applyAlignment="1" quotePrefix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2" borderId="14" xfId="0" applyFill="1" applyBorder="1" applyAlignment="1" quotePrefix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4" xfId="0" applyFill="1" applyBorder="1" applyAlignment="1">
      <alignment wrapText="1"/>
    </xf>
    <xf numFmtId="3" fontId="0" fillId="2" borderId="14" xfId="0" applyNumberForma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/>
    </xf>
    <xf numFmtId="0" fontId="1" fillId="3" borderId="21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/>
    </xf>
    <xf numFmtId="0" fontId="1" fillId="3" borderId="10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21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0" fontId="1" fillId="3" borderId="25" xfId="0" applyNumberFormat="1" applyFont="1" applyFill="1" applyBorder="1" applyAlignment="1">
      <alignment/>
    </xf>
    <xf numFmtId="0" fontId="1" fillId="3" borderId="25" xfId="0" applyFont="1" applyFill="1" applyBorder="1" applyAlignment="1">
      <alignment wrapText="1"/>
    </xf>
    <xf numFmtId="0" fontId="6" fillId="0" borderId="26" xfId="0" applyNumberFormat="1" applyFont="1" applyBorder="1" applyAlignment="1">
      <alignment/>
    </xf>
    <xf numFmtId="0" fontId="6" fillId="2" borderId="26" xfId="0" applyNumberFormat="1" applyFont="1" applyFill="1" applyBorder="1" applyAlignment="1">
      <alignment/>
    </xf>
    <xf numFmtId="0" fontId="6" fillId="2" borderId="26" xfId="0" applyFont="1" applyFill="1" applyBorder="1" applyAlignment="1">
      <alignment wrapText="1"/>
    </xf>
    <xf numFmtId="0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0" fontId="6" fillId="0" borderId="28" xfId="0" applyNumberFormat="1" applyFont="1" applyBorder="1" applyAlignment="1">
      <alignment/>
    </xf>
    <xf numFmtId="0" fontId="6" fillId="2" borderId="28" xfId="0" applyNumberFormat="1" applyFont="1" applyFill="1" applyBorder="1" applyAlignment="1">
      <alignment/>
    </xf>
    <xf numFmtId="0" fontId="6" fillId="2" borderId="28" xfId="0" applyFont="1" applyFill="1" applyBorder="1" applyAlignment="1">
      <alignment wrapText="1"/>
    </xf>
    <xf numFmtId="0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 wrapText="1"/>
    </xf>
    <xf numFmtId="0" fontId="1" fillId="3" borderId="28" xfId="0" applyNumberFormat="1" applyFont="1" applyFill="1" applyBorder="1" applyAlignment="1">
      <alignment/>
    </xf>
    <xf numFmtId="0" fontId="1" fillId="3" borderId="28" xfId="0" applyFont="1" applyFill="1" applyBorder="1" applyAlignment="1">
      <alignment wrapText="1"/>
    </xf>
    <xf numFmtId="49" fontId="2" fillId="0" borderId="26" xfId="0" applyNumberFormat="1" applyFont="1" applyBorder="1" applyAlignment="1">
      <alignment/>
    </xf>
    <xf numFmtId="49" fontId="7" fillId="0" borderId="30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left"/>
    </xf>
    <xf numFmtId="0" fontId="1" fillId="3" borderId="30" xfId="0" applyNumberFormat="1" applyFon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1" fillId="3" borderId="26" xfId="0" applyFont="1" applyFill="1" applyBorder="1" applyAlignment="1">
      <alignment wrapText="1"/>
    </xf>
    <xf numFmtId="0" fontId="6" fillId="0" borderId="30" xfId="0" applyNumberFormat="1" applyFont="1" applyBorder="1" applyAlignment="1">
      <alignment/>
    </xf>
    <xf numFmtId="49" fontId="6" fillId="2" borderId="31" xfId="0" applyNumberFormat="1" applyFont="1" applyFill="1" applyBorder="1" applyAlignment="1">
      <alignment/>
    </xf>
    <xf numFmtId="0" fontId="6" fillId="2" borderId="30" xfId="0" applyNumberFormat="1" applyFont="1" applyFill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6" fillId="2" borderId="31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4" xfId="0" applyNumberFormat="1" applyFont="1" applyBorder="1" applyAlignment="1">
      <alignment/>
    </xf>
    <xf numFmtId="49" fontId="2" fillId="0" borderId="34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6" fillId="2" borderId="37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1" fillId="0" borderId="35" xfId="0" applyFont="1" applyBorder="1" applyAlignment="1">
      <alignment horizontal="right" wrapText="1"/>
    </xf>
    <xf numFmtId="3" fontId="8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2" borderId="34" xfId="0" applyFont="1" applyFill="1" applyBorder="1" applyAlignment="1">
      <alignment horizontal="right" wrapText="1"/>
    </xf>
    <xf numFmtId="0" fontId="1" fillId="2" borderId="3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</sheetData>
      <sheetData sheetId="15">
        <row r="4">
          <cell r="E4">
            <v>4018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">
      <selection activeCell="E2" sqref="E2"/>
    </sheetView>
  </sheetViews>
  <sheetFormatPr defaultColWidth="9.00390625" defaultRowHeight="12.75"/>
  <cols>
    <col min="1" max="1" width="7.375" style="4" customWidth="1"/>
    <col min="2" max="2" width="9.125" style="5" customWidth="1"/>
    <col min="3" max="3" width="6.75390625" style="5" customWidth="1"/>
    <col min="4" max="4" width="59.625" style="7" customWidth="1"/>
    <col min="5" max="5" width="19.125" style="2" customWidth="1"/>
    <col min="6" max="7" width="0" style="0" hidden="1" customWidth="1"/>
    <col min="8" max="8" width="10.125" style="0" hidden="1" customWidth="1"/>
    <col min="9" max="9" width="13.375" style="0" hidden="1" customWidth="1"/>
    <col min="10" max="10" width="12.75390625" style="0" hidden="1" customWidth="1"/>
    <col min="11" max="11" width="13.875" style="0" hidden="1" customWidth="1"/>
    <col min="12" max="12" width="10.125" style="0" hidden="1" customWidth="1"/>
    <col min="13" max="13" width="11.875" style="0" hidden="1" customWidth="1"/>
    <col min="14" max="14" width="0" style="0" hidden="1" customWidth="1"/>
    <col min="15" max="15" width="13.125" style="0" hidden="1" customWidth="1"/>
  </cols>
  <sheetData>
    <row r="1" spans="4:5" ht="12.75">
      <c r="D1" s="6"/>
      <c r="E1" s="140" t="s">
        <v>112</v>
      </c>
    </row>
    <row r="2" spans="4:6" ht="12.75">
      <c r="D2" s="6"/>
      <c r="E2" s="141" t="s">
        <v>165</v>
      </c>
      <c r="F2" s="138"/>
    </row>
    <row r="3" spans="4:6" ht="12.75" customHeight="1">
      <c r="D3" s="142"/>
      <c r="E3" s="141" t="s">
        <v>163</v>
      </c>
      <c r="F3" s="138"/>
    </row>
    <row r="4" spans="5:6" ht="12.75">
      <c r="E4" s="141" t="s">
        <v>164</v>
      </c>
      <c r="F4" s="138"/>
    </row>
    <row r="5" ht="12.75">
      <c r="E5" s="8"/>
    </row>
    <row r="6" spans="1:5" ht="15.75">
      <c r="A6" s="170" t="s">
        <v>1</v>
      </c>
      <c r="B6" s="170"/>
      <c r="C6" s="170"/>
      <c r="D6" s="170"/>
      <c r="E6" s="170"/>
    </row>
    <row r="7" spans="1:4" ht="12.75" customHeight="1">
      <c r="A7" s="62"/>
      <c r="C7" s="169"/>
      <c r="D7" s="169"/>
    </row>
    <row r="8" spans="1:5" s="63" customFormat="1" ht="11.25">
      <c r="A8" s="143" t="s">
        <v>2</v>
      </c>
      <c r="B8" s="144" t="s">
        <v>3</v>
      </c>
      <c r="C8" s="145" t="s">
        <v>4</v>
      </c>
      <c r="D8" s="144" t="s">
        <v>0</v>
      </c>
      <c r="E8" s="146" t="s">
        <v>113</v>
      </c>
    </row>
    <row r="9" spans="1:5" ht="12.75">
      <c r="A9" s="64" t="s">
        <v>5</v>
      </c>
      <c r="B9" s="65"/>
      <c r="C9" s="66"/>
      <c r="D9" s="67" t="s">
        <v>6</v>
      </c>
      <c r="E9" s="68">
        <f>E10</f>
        <v>25000</v>
      </c>
    </row>
    <row r="10" spans="1:5" ht="12.75">
      <c r="A10" s="69"/>
      <c r="B10" s="70" t="s">
        <v>7</v>
      </c>
      <c r="C10" s="71"/>
      <c r="D10" s="72" t="s">
        <v>27</v>
      </c>
      <c r="E10" s="73">
        <f>E11</f>
        <v>25000</v>
      </c>
    </row>
    <row r="11" spans="1:5" ht="36" customHeight="1">
      <c r="A11" s="78"/>
      <c r="B11" s="79"/>
      <c r="C11" s="80">
        <v>2110</v>
      </c>
      <c r="D11" s="81" t="s">
        <v>26</v>
      </c>
      <c r="E11" s="82">
        <v>25000</v>
      </c>
    </row>
    <row r="12" spans="1:5" ht="12.75">
      <c r="A12" s="87">
        <v>700</v>
      </c>
      <c r="B12" s="83"/>
      <c r="C12" s="84"/>
      <c r="D12" s="85" t="s">
        <v>8</v>
      </c>
      <c r="E12" s="86">
        <f>E13</f>
        <v>15000</v>
      </c>
    </row>
    <row r="13" spans="1:5" ht="12.75">
      <c r="A13" s="69"/>
      <c r="B13" s="88">
        <v>70005</v>
      </c>
      <c r="C13" s="71"/>
      <c r="D13" s="72" t="s">
        <v>9</v>
      </c>
      <c r="E13" s="73">
        <f>SUM(E14:E14)</f>
        <v>15000</v>
      </c>
    </row>
    <row r="14" spans="1:5" ht="36.75" customHeight="1">
      <c r="A14" s="89"/>
      <c r="B14" s="90"/>
      <c r="C14" s="91">
        <v>2110</v>
      </c>
      <c r="D14" s="92" t="s">
        <v>26</v>
      </c>
      <c r="E14" s="93">
        <v>15000</v>
      </c>
    </row>
    <row r="15" spans="1:5" ht="12.75">
      <c r="A15" s="94">
        <v>710</v>
      </c>
      <c r="B15" s="65"/>
      <c r="C15" s="66"/>
      <c r="D15" s="67" t="s">
        <v>10</v>
      </c>
      <c r="E15" s="68">
        <f>E16+E18+E20</f>
        <v>467000</v>
      </c>
    </row>
    <row r="16" spans="1:5" ht="12.75">
      <c r="A16" s="69"/>
      <c r="B16" s="88">
        <v>71013</v>
      </c>
      <c r="C16" s="71"/>
      <c r="D16" s="72" t="s">
        <v>11</v>
      </c>
      <c r="E16" s="73">
        <f>E17</f>
        <v>124000</v>
      </c>
    </row>
    <row r="17" spans="1:5" ht="42" customHeight="1">
      <c r="A17" s="69"/>
      <c r="B17" s="74"/>
      <c r="C17" s="75">
        <v>2110</v>
      </c>
      <c r="D17" s="76" t="s">
        <v>26</v>
      </c>
      <c r="E17" s="77">
        <v>124000</v>
      </c>
    </row>
    <row r="18" spans="1:5" ht="12.75">
      <c r="A18" s="69"/>
      <c r="B18" s="88">
        <v>71014</v>
      </c>
      <c r="C18" s="71"/>
      <c r="D18" s="72" t="s">
        <v>12</v>
      </c>
      <c r="E18" s="73">
        <f>E19</f>
        <v>2000</v>
      </c>
    </row>
    <row r="19" spans="1:5" ht="42.75" customHeight="1">
      <c r="A19" s="69"/>
      <c r="B19" s="74"/>
      <c r="C19" s="75">
        <v>2110</v>
      </c>
      <c r="D19" s="76" t="s">
        <v>26</v>
      </c>
      <c r="E19" s="77">
        <v>2000</v>
      </c>
    </row>
    <row r="20" spans="1:5" ht="12.75">
      <c r="A20" s="69"/>
      <c r="B20" s="88">
        <v>71015</v>
      </c>
      <c r="C20" s="71"/>
      <c r="D20" s="72" t="s">
        <v>13</v>
      </c>
      <c r="E20" s="73">
        <f>SUM(E21:E21)</f>
        <v>341000</v>
      </c>
    </row>
    <row r="21" spans="1:10" ht="36.75" customHeight="1">
      <c r="A21" s="69"/>
      <c r="B21" s="74"/>
      <c r="C21" s="75">
        <v>2110</v>
      </c>
      <c r="D21" s="76" t="s">
        <v>26</v>
      </c>
      <c r="E21" s="77">
        <v>341000</v>
      </c>
      <c r="J21" s="2" t="e">
        <f>SUM(#REF!)</f>
        <v>#REF!</v>
      </c>
    </row>
    <row r="22" spans="1:5" ht="12.75" customHeight="1">
      <c r="A22" s="87">
        <v>750</v>
      </c>
      <c r="B22" s="83"/>
      <c r="C22" s="84"/>
      <c r="D22" s="85" t="s">
        <v>14</v>
      </c>
      <c r="E22" s="86">
        <f>E23+E25</f>
        <v>201200</v>
      </c>
    </row>
    <row r="23" spans="1:5" ht="12.75">
      <c r="A23" s="69"/>
      <c r="B23" s="88">
        <v>75011</v>
      </c>
      <c r="C23" s="71"/>
      <c r="D23" s="72" t="s">
        <v>15</v>
      </c>
      <c r="E23" s="73">
        <f>SUM(E24:E24)</f>
        <v>156200</v>
      </c>
    </row>
    <row r="24" spans="1:15" ht="40.5" customHeight="1">
      <c r="A24" s="69"/>
      <c r="B24" s="74"/>
      <c r="C24" s="75">
        <v>2110</v>
      </c>
      <c r="D24" s="76" t="s">
        <v>26</v>
      </c>
      <c r="E24" s="77">
        <v>156200</v>
      </c>
      <c r="F24" s="95">
        <v>6410</v>
      </c>
      <c r="G24" s="16">
        <v>2110</v>
      </c>
      <c r="H24" s="16">
        <v>2120</v>
      </c>
      <c r="I24" s="17" t="s">
        <v>20</v>
      </c>
      <c r="J24" s="18" t="s">
        <v>29</v>
      </c>
      <c r="K24" s="17" t="s">
        <v>21</v>
      </c>
      <c r="L24" s="17" t="s">
        <v>32</v>
      </c>
      <c r="M24" s="17" t="s">
        <v>33</v>
      </c>
      <c r="N24" s="16" t="s">
        <v>31</v>
      </c>
      <c r="O24" s="23" t="s">
        <v>34</v>
      </c>
    </row>
    <row r="25" spans="1:5" ht="12.75">
      <c r="A25" s="69"/>
      <c r="B25" s="88">
        <v>75045</v>
      </c>
      <c r="C25" s="71"/>
      <c r="D25" s="72" t="s">
        <v>17</v>
      </c>
      <c r="E25" s="73">
        <f>SUM(E26:E27)</f>
        <v>45000</v>
      </c>
    </row>
    <row r="26" spans="1:5" ht="42" customHeight="1">
      <c r="A26" s="69"/>
      <c r="B26" s="74"/>
      <c r="C26" s="75">
        <v>2110</v>
      </c>
      <c r="D26" s="76" t="s">
        <v>26</v>
      </c>
      <c r="E26" s="77">
        <v>38000</v>
      </c>
    </row>
    <row r="27" spans="1:5" ht="42" customHeight="1">
      <c r="A27" s="78"/>
      <c r="B27" s="79"/>
      <c r="C27" s="80">
        <v>2120</v>
      </c>
      <c r="D27" s="81" t="s">
        <v>16</v>
      </c>
      <c r="E27" s="82">
        <v>7000</v>
      </c>
    </row>
    <row r="28" spans="1:5" ht="12.75">
      <c r="A28" s="87">
        <v>754</v>
      </c>
      <c r="B28" s="83"/>
      <c r="C28" s="84"/>
      <c r="D28" s="85" t="s">
        <v>18</v>
      </c>
      <c r="E28" s="86">
        <f>E29</f>
        <v>2717000</v>
      </c>
    </row>
    <row r="29" spans="1:5" ht="15.75" customHeight="1">
      <c r="A29" s="69"/>
      <c r="B29" s="88">
        <v>75411</v>
      </c>
      <c r="C29" s="71"/>
      <c r="D29" s="72" t="s">
        <v>19</v>
      </c>
      <c r="E29" s="73">
        <f>SUM(E30:E31)</f>
        <v>2717000</v>
      </c>
    </row>
    <row r="30" spans="1:5" ht="39.75" customHeight="1">
      <c r="A30" s="69"/>
      <c r="B30" s="74"/>
      <c r="C30" s="75">
        <v>2110</v>
      </c>
      <c r="D30" s="76" t="s">
        <v>26</v>
      </c>
      <c r="E30" s="77">
        <v>2677000</v>
      </c>
    </row>
    <row r="31" spans="1:5" ht="39.75" customHeight="1">
      <c r="A31" s="78"/>
      <c r="B31" s="79"/>
      <c r="C31" s="80">
        <v>6410</v>
      </c>
      <c r="D31" s="81" t="s">
        <v>25</v>
      </c>
      <c r="E31" s="82">
        <v>40000</v>
      </c>
    </row>
    <row r="32" spans="1:5" ht="12.75" hidden="1">
      <c r="A32" s="96"/>
      <c r="B32" s="97">
        <v>75414</v>
      </c>
      <c r="C32" s="98"/>
      <c r="D32" s="99" t="s">
        <v>30</v>
      </c>
      <c r="E32" s="100"/>
    </row>
    <row r="33" spans="1:5" ht="38.25" hidden="1">
      <c r="A33" s="69"/>
      <c r="B33" s="74"/>
      <c r="C33" s="75">
        <v>6410</v>
      </c>
      <c r="D33" s="76" t="s">
        <v>25</v>
      </c>
      <c r="E33" s="77"/>
    </row>
    <row r="34" spans="1:5" ht="12.75">
      <c r="A34" s="87">
        <v>851</v>
      </c>
      <c r="B34" s="83"/>
      <c r="C34" s="84"/>
      <c r="D34" s="85" t="s">
        <v>22</v>
      </c>
      <c r="E34" s="86">
        <f>E35</f>
        <v>985374</v>
      </c>
    </row>
    <row r="35" spans="1:5" ht="25.5">
      <c r="A35" s="69"/>
      <c r="B35" s="88">
        <v>85156</v>
      </c>
      <c r="C35" s="71"/>
      <c r="D35" s="72" t="s">
        <v>23</v>
      </c>
      <c r="E35" s="73">
        <f>E36</f>
        <v>985374</v>
      </c>
    </row>
    <row r="36" spans="1:5" ht="41.25" customHeight="1">
      <c r="A36" s="78"/>
      <c r="B36" s="79"/>
      <c r="C36" s="80">
        <v>2110</v>
      </c>
      <c r="D36" s="81" t="s">
        <v>26</v>
      </c>
      <c r="E36" s="82">
        <v>985374</v>
      </c>
    </row>
    <row r="37" spans="1:5" ht="12.75">
      <c r="A37" s="87">
        <v>853</v>
      </c>
      <c r="B37" s="83"/>
      <c r="C37" s="84"/>
      <c r="D37" s="85" t="s">
        <v>28</v>
      </c>
      <c r="E37" s="86">
        <f>E38</f>
        <v>139400</v>
      </c>
    </row>
    <row r="38" spans="1:5" ht="12.75">
      <c r="A38" s="69"/>
      <c r="B38" s="88">
        <v>85321</v>
      </c>
      <c r="C38" s="71"/>
      <c r="D38" s="72" t="s">
        <v>35</v>
      </c>
      <c r="E38" s="73">
        <f>E39</f>
        <v>139400</v>
      </c>
    </row>
    <row r="39" spans="1:5" ht="42.75" customHeight="1">
      <c r="A39" s="69"/>
      <c r="B39" s="74"/>
      <c r="C39" s="75">
        <v>2110</v>
      </c>
      <c r="D39" s="76" t="s">
        <v>26</v>
      </c>
      <c r="E39" s="77">
        <v>139400</v>
      </c>
    </row>
    <row r="40" spans="1:5" ht="26.25" customHeight="1">
      <c r="A40" s="147"/>
      <c r="B40" s="148"/>
      <c r="C40" s="149"/>
      <c r="D40" s="150" t="s">
        <v>24</v>
      </c>
      <c r="E40" s="151">
        <f>E37+E34+E28+E22+E15+E12+E9</f>
        <v>4549974</v>
      </c>
    </row>
    <row r="41" spans="1:5" ht="12.75">
      <c r="A41" s="11"/>
      <c r="B41" s="12"/>
      <c r="C41" s="12"/>
      <c r="D41" s="3"/>
      <c r="E41" s="13"/>
    </row>
  </sheetData>
  <mergeCells count="2">
    <mergeCell ref="C7:D7"/>
    <mergeCell ref="A6:E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41" customWidth="1"/>
    <col min="2" max="2" width="6.25390625" style="41" customWidth="1"/>
    <col min="3" max="3" width="6.625" style="41" customWidth="1"/>
    <col min="4" max="4" width="61.00390625" style="42" customWidth="1"/>
    <col min="5" max="5" width="17.375" style="152" customWidth="1"/>
    <col min="6" max="6" width="8.25390625" style="26" hidden="1" customWidth="1"/>
    <col min="7" max="7" width="7.00390625" style="27" hidden="1" customWidth="1"/>
    <col min="8" max="18" width="12.25390625" style="28" hidden="1" customWidth="1"/>
    <col min="19" max="19" width="9.125" style="28" customWidth="1"/>
    <col min="20" max="20" width="10.625" style="28" customWidth="1"/>
    <col min="21" max="16384" width="9.125" style="28" customWidth="1"/>
  </cols>
  <sheetData>
    <row r="1" ht="12">
      <c r="E1" s="140" t="s">
        <v>115</v>
      </c>
    </row>
    <row r="2" ht="11.25">
      <c r="E2" s="141" t="s">
        <v>165</v>
      </c>
    </row>
    <row r="3" ht="11.25">
      <c r="E3" s="141" t="s">
        <v>163</v>
      </c>
    </row>
    <row r="4" ht="11.25">
      <c r="E4" s="141" t="s">
        <v>164</v>
      </c>
    </row>
    <row r="6" spans="1:5" ht="15.75">
      <c r="A6" s="171" t="s">
        <v>100</v>
      </c>
      <c r="B6" s="171"/>
      <c r="C6" s="171"/>
      <c r="D6" s="171"/>
      <c r="E6" s="171"/>
    </row>
    <row r="8" spans="1:5" ht="11.25">
      <c r="A8" s="153" t="s">
        <v>36</v>
      </c>
      <c r="B8" s="153" t="s">
        <v>37</v>
      </c>
      <c r="C8" s="153" t="s">
        <v>38</v>
      </c>
      <c r="D8" s="154" t="s">
        <v>39</v>
      </c>
      <c r="E8" s="155" t="s">
        <v>40</v>
      </c>
    </row>
    <row r="9" spans="1:5" ht="12.75">
      <c r="A9" s="101" t="s">
        <v>5</v>
      </c>
      <c r="B9" s="101"/>
      <c r="C9" s="101"/>
      <c r="D9" s="102" t="s">
        <v>6</v>
      </c>
      <c r="E9" s="156">
        <f>E10</f>
        <v>25000</v>
      </c>
    </row>
    <row r="10" spans="1:7" s="31" customFormat="1" ht="10.5">
      <c r="A10" s="103"/>
      <c r="B10" s="104" t="s">
        <v>7</v>
      </c>
      <c r="C10" s="104"/>
      <c r="D10" s="105" t="s">
        <v>116</v>
      </c>
      <c r="E10" s="157">
        <f>SUM(E11:E11)</f>
        <v>25000</v>
      </c>
      <c r="F10" s="29"/>
      <c r="G10" s="30"/>
    </row>
    <row r="11" spans="1:7" s="109" customFormat="1" ht="11.25">
      <c r="A11" s="106"/>
      <c r="B11" s="106"/>
      <c r="C11" s="106" t="s">
        <v>42</v>
      </c>
      <c r="D11" s="107" t="s">
        <v>43</v>
      </c>
      <c r="E11" s="158">
        <v>25000</v>
      </c>
      <c r="F11" s="108"/>
      <c r="G11" s="35"/>
    </row>
    <row r="12" spans="1:7" s="31" customFormat="1" ht="10.5" hidden="1">
      <c r="A12" s="112"/>
      <c r="B12" s="113" t="s">
        <v>44</v>
      </c>
      <c r="C12" s="113"/>
      <c r="D12" s="114" t="s">
        <v>117</v>
      </c>
      <c r="E12" s="159"/>
      <c r="F12" s="29"/>
      <c r="G12" s="30"/>
    </row>
    <row r="13" spans="1:5" ht="11.25" hidden="1">
      <c r="A13" s="115"/>
      <c r="B13" s="115"/>
      <c r="C13" s="115" t="s">
        <v>42</v>
      </c>
      <c r="D13" s="116" t="s">
        <v>43</v>
      </c>
      <c r="E13" s="160"/>
    </row>
    <row r="14" spans="1:7" s="34" customFormat="1" ht="12.75">
      <c r="A14" s="101">
        <v>700</v>
      </c>
      <c r="B14" s="101"/>
      <c r="C14" s="101"/>
      <c r="D14" s="102" t="s">
        <v>8</v>
      </c>
      <c r="E14" s="156">
        <f>E15</f>
        <v>15000</v>
      </c>
      <c r="F14" s="32"/>
      <c r="G14" s="33"/>
    </row>
    <row r="15" spans="1:7" s="31" customFormat="1" ht="10.5">
      <c r="A15" s="103"/>
      <c r="B15" s="104" t="s">
        <v>63</v>
      </c>
      <c r="C15" s="104"/>
      <c r="D15" s="105" t="s">
        <v>9</v>
      </c>
      <c r="E15" s="157">
        <f>E16</f>
        <v>15000</v>
      </c>
      <c r="F15" s="29"/>
      <c r="G15" s="30"/>
    </row>
    <row r="16" spans="1:5" ht="11.25">
      <c r="A16" s="106"/>
      <c r="B16" s="106"/>
      <c r="C16" s="121">
        <v>4300</v>
      </c>
      <c r="D16" s="107" t="s">
        <v>43</v>
      </c>
      <c r="E16" s="158">
        <v>15000</v>
      </c>
    </row>
    <row r="17" spans="1:5" ht="11.25" hidden="1">
      <c r="A17" s="106"/>
      <c r="B17" s="106"/>
      <c r="C17" s="121">
        <v>6060</v>
      </c>
      <c r="D17" s="107" t="s">
        <v>62</v>
      </c>
      <c r="E17" s="158"/>
    </row>
    <row r="18" spans="1:7" s="34" customFormat="1" ht="12.75">
      <c r="A18" s="122">
        <v>710</v>
      </c>
      <c r="B18" s="123"/>
      <c r="C18" s="122"/>
      <c r="D18" s="124" t="s">
        <v>10</v>
      </c>
      <c r="E18" s="162">
        <f>E19+E21+E23</f>
        <v>467000</v>
      </c>
      <c r="F18" s="32"/>
      <c r="G18" s="33"/>
    </row>
    <row r="19" spans="1:7" s="31" customFormat="1" ht="10.5">
      <c r="A19" s="125"/>
      <c r="B19" s="126">
        <v>71013</v>
      </c>
      <c r="C19" s="127"/>
      <c r="D19" s="105" t="s">
        <v>11</v>
      </c>
      <c r="E19" s="157">
        <f>E20</f>
        <v>124000</v>
      </c>
      <c r="F19" s="29"/>
      <c r="G19" s="30"/>
    </row>
    <row r="20" spans="1:9" ht="11.25">
      <c r="A20" s="128"/>
      <c r="B20" s="129"/>
      <c r="C20" s="120" t="s">
        <v>42</v>
      </c>
      <c r="D20" s="107" t="s">
        <v>43</v>
      </c>
      <c r="E20" s="158">
        <v>124000</v>
      </c>
      <c r="I20" s="28" t="str">
        <f>'[1]PINB'!E1</f>
        <v>Plan</v>
      </c>
    </row>
    <row r="21" spans="1:7" s="31" customFormat="1" ht="10.5">
      <c r="A21" s="125"/>
      <c r="B21" s="126" t="s">
        <v>64</v>
      </c>
      <c r="C21" s="127"/>
      <c r="D21" s="105" t="s">
        <v>12</v>
      </c>
      <c r="E21" s="157">
        <f>E22</f>
        <v>2000</v>
      </c>
      <c r="F21" s="29"/>
      <c r="G21" s="30"/>
    </row>
    <row r="22" spans="1:9" ht="11.25">
      <c r="A22" s="128"/>
      <c r="B22" s="129"/>
      <c r="C22" s="120" t="s">
        <v>42</v>
      </c>
      <c r="D22" s="107" t="s">
        <v>43</v>
      </c>
      <c r="E22" s="158">
        <v>2000</v>
      </c>
      <c r="I22" s="28">
        <f>'[1]PINB'!E3</f>
        <v>211000</v>
      </c>
    </row>
    <row r="23" spans="1:7" s="31" customFormat="1" ht="10.5">
      <c r="A23" s="125"/>
      <c r="B23" s="130" t="s">
        <v>65</v>
      </c>
      <c r="C23" s="127"/>
      <c r="D23" s="105" t="s">
        <v>13</v>
      </c>
      <c r="E23" s="157">
        <f>SUM(E24:E38)</f>
        <v>341000</v>
      </c>
      <c r="F23" s="29"/>
      <c r="G23" s="30"/>
    </row>
    <row r="24" spans="1:9" ht="11.25">
      <c r="A24" s="128"/>
      <c r="B24" s="129"/>
      <c r="C24" s="120" t="s">
        <v>45</v>
      </c>
      <c r="D24" s="107" t="s">
        <v>119</v>
      </c>
      <c r="E24" s="158">
        <v>800</v>
      </c>
      <c r="I24" s="28">
        <f>'[1]PINB'!E4</f>
        <v>400</v>
      </c>
    </row>
    <row r="25" spans="1:9" ht="11.25">
      <c r="A25" s="128"/>
      <c r="B25" s="131"/>
      <c r="C25" s="120" t="s">
        <v>46</v>
      </c>
      <c r="D25" s="132" t="s">
        <v>120</v>
      </c>
      <c r="E25" s="163">
        <v>63046</v>
      </c>
      <c r="I25" s="28">
        <f>'[1]PINB'!E5</f>
        <v>48470</v>
      </c>
    </row>
    <row r="26" spans="1:9" ht="11.25">
      <c r="A26" s="128"/>
      <c r="B26" s="131"/>
      <c r="C26" s="120" t="s">
        <v>66</v>
      </c>
      <c r="D26" s="132" t="s">
        <v>138</v>
      </c>
      <c r="E26" s="163">
        <v>150000</v>
      </c>
      <c r="I26" s="28">
        <f>'[1]PINB'!E6</f>
        <v>82701</v>
      </c>
    </row>
    <row r="27" spans="1:9" ht="11.25">
      <c r="A27" s="128"/>
      <c r="B27" s="133"/>
      <c r="C27" s="120" t="s">
        <v>47</v>
      </c>
      <c r="D27" s="132" t="s">
        <v>121</v>
      </c>
      <c r="E27" s="163">
        <v>12036</v>
      </c>
      <c r="I27" s="28">
        <f>'[1]PINB'!E7</f>
        <v>11584</v>
      </c>
    </row>
    <row r="28" spans="1:9" ht="11.25">
      <c r="A28" s="128"/>
      <c r="B28" s="129"/>
      <c r="C28" s="120" t="s">
        <v>48</v>
      </c>
      <c r="D28" s="107" t="s">
        <v>122</v>
      </c>
      <c r="E28" s="158">
        <v>40942</v>
      </c>
      <c r="I28" s="28">
        <f>'[1]PINB'!E8</f>
        <v>30021</v>
      </c>
    </row>
    <row r="29" spans="1:9" ht="11.25">
      <c r="A29" s="128"/>
      <c r="B29" s="129"/>
      <c r="C29" s="120" t="s">
        <v>49</v>
      </c>
      <c r="D29" s="107" t="s">
        <v>123</v>
      </c>
      <c r="E29" s="158">
        <v>5515</v>
      </c>
      <c r="I29" s="28">
        <f>'[1]PINB'!E9</f>
        <v>4043</v>
      </c>
    </row>
    <row r="30" spans="1:9" ht="11.25">
      <c r="A30" s="128"/>
      <c r="B30" s="129"/>
      <c r="C30" s="120" t="s">
        <v>41</v>
      </c>
      <c r="D30" s="107" t="s">
        <v>118</v>
      </c>
      <c r="E30" s="158">
        <v>25000</v>
      </c>
      <c r="I30" s="28">
        <f>'[1]PINB'!E10</f>
        <v>6331</v>
      </c>
    </row>
    <row r="31" spans="1:9" ht="11.25">
      <c r="A31" s="128"/>
      <c r="B31" s="129"/>
      <c r="C31" s="120" t="s">
        <v>42</v>
      </c>
      <c r="D31" s="107" t="s">
        <v>43</v>
      </c>
      <c r="E31" s="158">
        <v>24737</v>
      </c>
      <c r="I31" s="28">
        <f>'[1]PINB'!E11</f>
        <v>7500</v>
      </c>
    </row>
    <row r="32" spans="1:9" ht="11.25">
      <c r="A32" s="128"/>
      <c r="B32" s="129"/>
      <c r="C32" s="120" t="s">
        <v>54</v>
      </c>
      <c r="D32" s="107" t="s">
        <v>128</v>
      </c>
      <c r="E32" s="158">
        <v>600</v>
      </c>
      <c r="I32" s="28">
        <f>'[1]PINB'!E12</f>
        <v>600</v>
      </c>
    </row>
    <row r="33" spans="1:9" ht="11.25">
      <c r="A33" s="128"/>
      <c r="B33" s="129"/>
      <c r="C33" s="120" t="s">
        <v>67</v>
      </c>
      <c r="D33" s="107" t="s">
        <v>139</v>
      </c>
      <c r="E33" s="158">
        <v>5000</v>
      </c>
      <c r="I33" s="28">
        <f>'[1]PINB'!E13</f>
        <v>5000</v>
      </c>
    </row>
    <row r="34" spans="1:9" ht="11.25">
      <c r="A34" s="128"/>
      <c r="B34" s="129"/>
      <c r="C34" s="120" t="s">
        <v>56</v>
      </c>
      <c r="D34" s="107" t="s">
        <v>130</v>
      </c>
      <c r="E34" s="158">
        <v>5000</v>
      </c>
      <c r="I34" s="28">
        <f>'[1]PINB'!E14</f>
        <v>7500</v>
      </c>
    </row>
    <row r="35" spans="1:9" ht="11.25">
      <c r="A35" s="128"/>
      <c r="B35" s="129"/>
      <c r="C35" s="120" t="s">
        <v>58</v>
      </c>
      <c r="D35" s="107" t="s">
        <v>132</v>
      </c>
      <c r="E35" s="158">
        <v>4824</v>
      </c>
      <c r="I35" s="28">
        <f>'[1]PINB'!E15</f>
        <v>3658</v>
      </c>
    </row>
    <row r="36" spans="1:5" ht="22.5">
      <c r="A36" s="128"/>
      <c r="B36" s="129"/>
      <c r="C36" s="120" t="s">
        <v>60</v>
      </c>
      <c r="D36" s="107" t="s">
        <v>135</v>
      </c>
      <c r="E36" s="158">
        <v>2000</v>
      </c>
    </row>
    <row r="37" spans="1:9" ht="11.25">
      <c r="A37" s="128"/>
      <c r="B37" s="129"/>
      <c r="C37" s="120" t="s">
        <v>61</v>
      </c>
      <c r="D37" s="107" t="s">
        <v>136</v>
      </c>
      <c r="E37" s="158">
        <v>1500</v>
      </c>
      <c r="I37" s="28">
        <f>'[1]PINB'!E16</f>
        <v>1192</v>
      </c>
    </row>
    <row r="38" spans="1:9" ht="11.25">
      <c r="A38" s="134"/>
      <c r="B38" s="135"/>
      <c r="C38" s="136" t="s">
        <v>102</v>
      </c>
      <c r="D38" s="111" t="s">
        <v>62</v>
      </c>
      <c r="E38" s="161"/>
      <c r="I38" s="28">
        <f>'[1]PINB'!E17</f>
        <v>2000</v>
      </c>
    </row>
    <row r="39" spans="1:7" s="34" customFormat="1" ht="12.75">
      <c r="A39" s="101">
        <v>750</v>
      </c>
      <c r="B39" s="101"/>
      <c r="C39" s="101"/>
      <c r="D39" s="102" t="s">
        <v>14</v>
      </c>
      <c r="E39" s="156">
        <f>E40+E45</f>
        <v>201200</v>
      </c>
      <c r="F39" s="32"/>
      <c r="G39" s="33"/>
    </row>
    <row r="40" spans="1:7" s="31" customFormat="1" ht="10.5">
      <c r="A40" s="103"/>
      <c r="B40" s="104">
        <v>75011</v>
      </c>
      <c r="C40" s="104"/>
      <c r="D40" s="105" t="s">
        <v>15</v>
      </c>
      <c r="E40" s="157">
        <f>SUM(E41:E44)</f>
        <v>156200</v>
      </c>
      <c r="F40" s="29"/>
      <c r="G40" s="30"/>
    </row>
    <row r="41" spans="1:5" ht="11.25">
      <c r="A41" s="106"/>
      <c r="B41" s="106"/>
      <c r="C41" s="106" t="s">
        <v>46</v>
      </c>
      <c r="D41" s="107" t="s">
        <v>120</v>
      </c>
      <c r="E41" s="158">
        <v>130558</v>
      </c>
    </row>
    <row r="42" spans="1:5" ht="11.25">
      <c r="A42" s="106"/>
      <c r="B42" s="106"/>
      <c r="C42" s="106" t="s">
        <v>48</v>
      </c>
      <c r="D42" s="107" t="s">
        <v>122</v>
      </c>
      <c r="E42" s="158">
        <v>22443</v>
      </c>
    </row>
    <row r="43" spans="1:5" ht="11.25">
      <c r="A43" s="106"/>
      <c r="B43" s="106"/>
      <c r="C43" s="106" t="s">
        <v>49</v>
      </c>
      <c r="D43" s="107" t="s">
        <v>123</v>
      </c>
      <c r="E43" s="158">
        <v>3199</v>
      </c>
    </row>
    <row r="44" spans="1:5" ht="11.25">
      <c r="A44" s="106"/>
      <c r="B44" s="106"/>
      <c r="C44" s="106" t="s">
        <v>58</v>
      </c>
      <c r="D44" s="107" t="s">
        <v>132</v>
      </c>
      <c r="E44" s="158"/>
    </row>
    <row r="45" spans="1:7" s="31" customFormat="1" ht="10.5">
      <c r="A45" s="103"/>
      <c r="B45" s="104" t="s">
        <v>68</v>
      </c>
      <c r="C45" s="104"/>
      <c r="D45" s="105" t="s">
        <v>17</v>
      </c>
      <c r="E45" s="157">
        <f>SUM(E46:E55)</f>
        <v>45000</v>
      </c>
      <c r="F45" s="29"/>
      <c r="G45" s="30"/>
    </row>
    <row r="46" spans="1:5" ht="11.25">
      <c r="A46" s="106"/>
      <c r="B46" s="106"/>
      <c r="C46" s="106" t="s">
        <v>46</v>
      </c>
      <c r="D46" s="107" t="s">
        <v>120</v>
      </c>
      <c r="E46" s="158">
        <v>6750</v>
      </c>
    </row>
    <row r="47" spans="1:5" ht="11.25">
      <c r="A47" s="106"/>
      <c r="B47" s="106"/>
      <c r="C47" s="106" t="s">
        <v>48</v>
      </c>
      <c r="D47" s="107" t="s">
        <v>122</v>
      </c>
      <c r="E47" s="158">
        <v>240</v>
      </c>
    </row>
    <row r="48" spans="1:5" ht="11.25">
      <c r="A48" s="106"/>
      <c r="B48" s="106"/>
      <c r="C48" s="106" t="s">
        <v>49</v>
      </c>
      <c r="D48" s="107" t="s">
        <v>123</v>
      </c>
      <c r="E48" s="158">
        <v>40</v>
      </c>
    </row>
    <row r="49" spans="1:5" ht="11.25">
      <c r="A49" s="106"/>
      <c r="B49" s="106"/>
      <c r="C49" s="106" t="s">
        <v>50</v>
      </c>
      <c r="D49" s="107" t="s">
        <v>124</v>
      </c>
      <c r="E49" s="158">
        <v>15520</v>
      </c>
    </row>
    <row r="50" spans="1:5" ht="11.25">
      <c r="A50" s="106"/>
      <c r="B50" s="106"/>
      <c r="C50" s="106" t="s">
        <v>41</v>
      </c>
      <c r="D50" s="107" t="s">
        <v>118</v>
      </c>
      <c r="E50" s="158">
        <v>6000</v>
      </c>
    </row>
    <row r="51" spans="1:5" ht="11.25">
      <c r="A51" s="106"/>
      <c r="B51" s="106"/>
      <c r="C51" s="106" t="s">
        <v>69</v>
      </c>
      <c r="D51" s="107" t="s">
        <v>111</v>
      </c>
      <c r="E51" s="158">
        <v>7000</v>
      </c>
    </row>
    <row r="52" spans="1:5" ht="11.25">
      <c r="A52" s="106"/>
      <c r="B52" s="106"/>
      <c r="C52" s="106" t="s">
        <v>42</v>
      </c>
      <c r="D52" s="107" t="s">
        <v>43</v>
      </c>
      <c r="E52" s="158">
        <v>4500</v>
      </c>
    </row>
    <row r="53" spans="1:5" ht="11.25">
      <c r="A53" s="106"/>
      <c r="B53" s="106"/>
      <c r="C53" s="106" t="s">
        <v>56</v>
      </c>
      <c r="D53" s="107" t="s">
        <v>130</v>
      </c>
      <c r="E53" s="158">
        <v>600</v>
      </c>
    </row>
    <row r="54" spans="1:5" ht="11.25" customHeight="1">
      <c r="A54" s="106"/>
      <c r="B54" s="106"/>
      <c r="C54" s="120" t="s">
        <v>60</v>
      </c>
      <c r="D54" s="107" t="s">
        <v>135</v>
      </c>
      <c r="E54" s="158">
        <v>1350</v>
      </c>
    </row>
    <row r="55" spans="1:5" ht="11.25">
      <c r="A55" s="106"/>
      <c r="B55" s="106"/>
      <c r="C55" s="120" t="s">
        <v>61</v>
      </c>
      <c r="D55" s="107" t="s">
        <v>136</v>
      </c>
      <c r="E55" s="158">
        <v>3000</v>
      </c>
    </row>
    <row r="56" spans="1:7" s="34" customFormat="1" ht="25.5" hidden="1">
      <c r="A56" s="117">
        <v>751</v>
      </c>
      <c r="B56" s="117"/>
      <c r="C56" s="117"/>
      <c r="D56" s="118" t="s">
        <v>140</v>
      </c>
      <c r="E56" s="164"/>
      <c r="F56" s="32"/>
      <c r="G56" s="33"/>
    </row>
    <row r="57" spans="1:7" s="31" customFormat="1" ht="31.5" hidden="1">
      <c r="A57" s="103"/>
      <c r="B57" s="104" t="s">
        <v>103</v>
      </c>
      <c r="C57" s="104"/>
      <c r="D57" s="105" t="s">
        <v>141</v>
      </c>
      <c r="E57" s="157"/>
      <c r="F57" s="29"/>
      <c r="G57" s="30"/>
    </row>
    <row r="58" spans="1:5" ht="11.25" hidden="1">
      <c r="A58" s="106"/>
      <c r="B58" s="106"/>
      <c r="C58" s="106" t="s">
        <v>48</v>
      </c>
      <c r="D58" s="107" t="s">
        <v>122</v>
      </c>
      <c r="E58" s="158"/>
    </row>
    <row r="59" spans="1:5" ht="11.25" hidden="1">
      <c r="A59" s="106"/>
      <c r="B59" s="106"/>
      <c r="C59" s="106" t="s">
        <v>49</v>
      </c>
      <c r="D59" s="107" t="s">
        <v>123</v>
      </c>
      <c r="E59" s="158"/>
    </row>
    <row r="60" spans="1:5" ht="11.25" hidden="1">
      <c r="A60" s="106"/>
      <c r="B60" s="106"/>
      <c r="C60" s="106" t="s">
        <v>50</v>
      </c>
      <c r="D60" s="107" t="s">
        <v>124</v>
      </c>
      <c r="E60" s="158"/>
    </row>
    <row r="61" spans="1:5" ht="11.25" hidden="1">
      <c r="A61" s="106"/>
      <c r="B61" s="106"/>
      <c r="C61" s="106" t="s">
        <v>41</v>
      </c>
      <c r="D61" s="107" t="s">
        <v>118</v>
      </c>
      <c r="E61" s="158"/>
    </row>
    <row r="62" spans="1:5" ht="11.25" hidden="1">
      <c r="A62" s="106"/>
      <c r="B62" s="106"/>
      <c r="C62" s="106" t="s">
        <v>42</v>
      </c>
      <c r="D62" s="107" t="s">
        <v>43</v>
      </c>
      <c r="E62" s="158"/>
    </row>
    <row r="63" spans="1:5" ht="11.25" hidden="1">
      <c r="A63" s="115"/>
      <c r="B63" s="115"/>
      <c r="C63" s="115" t="s">
        <v>56</v>
      </c>
      <c r="D63" s="116" t="s">
        <v>130</v>
      </c>
      <c r="E63" s="160"/>
    </row>
    <row r="64" spans="1:7" s="34" customFormat="1" ht="12.75">
      <c r="A64" s="101">
        <v>754</v>
      </c>
      <c r="B64" s="101"/>
      <c r="C64" s="101"/>
      <c r="D64" s="102" t="s">
        <v>18</v>
      </c>
      <c r="E64" s="156">
        <f>E65</f>
        <v>2717000</v>
      </c>
      <c r="F64" s="32"/>
      <c r="G64" s="33"/>
    </row>
    <row r="65" spans="1:7" s="31" customFormat="1" ht="10.5">
      <c r="A65" s="103"/>
      <c r="B65" s="104" t="s">
        <v>70</v>
      </c>
      <c r="C65" s="104"/>
      <c r="D65" s="105" t="s">
        <v>19</v>
      </c>
      <c r="E65" s="157">
        <f>SUM(E66:E93)</f>
        <v>2717000</v>
      </c>
      <c r="F65" s="29"/>
      <c r="G65" s="30"/>
    </row>
    <row r="66" spans="1:5" ht="11.25">
      <c r="A66" s="106"/>
      <c r="B66" s="106"/>
      <c r="C66" s="106" t="s">
        <v>45</v>
      </c>
      <c r="D66" s="107" t="s">
        <v>119</v>
      </c>
      <c r="E66" s="158">
        <v>100</v>
      </c>
    </row>
    <row r="67" spans="1:5" ht="12" customHeight="1">
      <c r="A67" s="106"/>
      <c r="B67" s="106"/>
      <c r="C67" s="106" t="s">
        <v>71</v>
      </c>
      <c r="D67" s="107" t="s">
        <v>142</v>
      </c>
      <c r="E67" s="158">
        <v>114236</v>
      </c>
    </row>
    <row r="68" spans="1:5" ht="11.25">
      <c r="A68" s="106"/>
      <c r="B68" s="106"/>
      <c r="C68" s="106" t="s">
        <v>46</v>
      </c>
      <c r="D68" s="107" t="s">
        <v>120</v>
      </c>
      <c r="E68" s="158">
        <v>19208</v>
      </c>
    </row>
    <row r="69" spans="1:5" ht="11.25">
      <c r="A69" s="106"/>
      <c r="B69" s="106"/>
      <c r="C69" s="121">
        <v>4020</v>
      </c>
      <c r="D69" s="107" t="s">
        <v>143</v>
      </c>
      <c r="E69" s="158">
        <v>26400</v>
      </c>
    </row>
    <row r="70" spans="1:5" ht="11.25">
      <c r="A70" s="106"/>
      <c r="B70" s="106"/>
      <c r="C70" s="106" t="s">
        <v>47</v>
      </c>
      <c r="D70" s="107" t="s">
        <v>121</v>
      </c>
      <c r="E70" s="158">
        <v>1204</v>
      </c>
    </row>
    <row r="71" spans="1:5" ht="11.25">
      <c r="A71" s="106"/>
      <c r="B71" s="106"/>
      <c r="C71" s="106" t="s">
        <v>72</v>
      </c>
      <c r="D71" s="107" t="s">
        <v>144</v>
      </c>
      <c r="E71" s="158">
        <v>1879462</v>
      </c>
    </row>
    <row r="72" spans="1:5" ht="11.25" customHeight="1">
      <c r="A72" s="106"/>
      <c r="B72" s="106"/>
      <c r="C72" s="106" t="s">
        <v>73</v>
      </c>
      <c r="D72" s="107" t="s">
        <v>145</v>
      </c>
      <c r="E72" s="158">
        <v>103298</v>
      </c>
    </row>
    <row r="73" spans="1:5" ht="11.25">
      <c r="A73" s="106"/>
      <c r="B73" s="106"/>
      <c r="C73" s="106" t="s">
        <v>74</v>
      </c>
      <c r="D73" s="107" t="s">
        <v>146</v>
      </c>
      <c r="E73" s="158">
        <v>156560</v>
      </c>
    </row>
    <row r="74" spans="1:5" ht="11.25">
      <c r="A74" s="106"/>
      <c r="B74" s="106"/>
      <c r="C74" s="119" t="s">
        <v>75</v>
      </c>
      <c r="D74" s="107" t="s">
        <v>147</v>
      </c>
      <c r="E74" s="158">
        <v>62839</v>
      </c>
    </row>
    <row r="75" spans="1:5" ht="11.25">
      <c r="A75" s="106"/>
      <c r="B75" s="106"/>
      <c r="C75" s="106" t="s">
        <v>48</v>
      </c>
      <c r="D75" s="107" t="s">
        <v>122</v>
      </c>
      <c r="E75" s="158">
        <v>7518</v>
      </c>
    </row>
    <row r="76" spans="1:5" ht="11.25">
      <c r="A76" s="106"/>
      <c r="B76" s="106"/>
      <c r="C76" s="106" t="s">
        <v>49</v>
      </c>
      <c r="D76" s="107" t="s">
        <v>123</v>
      </c>
      <c r="E76" s="158">
        <v>1147</v>
      </c>
    </row>
    <row r="77" spans="1:5" ht="11.25">
      <c r="A77" s="106"/>
      <c r="B77" s="106"/>
      <c r="C77" s="106" t="s">
        <v>76</v>
      </c>
      <c r="D77" s="107" t="s">
        <v>148</v>
      </c>
      <c r="E77" s="158">
        <v>82000</v>
      </c>
    </row>
    <row r="78" spans="1:5" ht="11.25">
      <c r="A78" s="106"/>
      <c r="B78" s="106"/>
      <c r="C78" s="106" t="s">
        <v>41</v>
      </c>
      <c r="D78" s="107" t="s">
        <v>118</v>
      </c>
      <c r="E78" s="158">
        <v>69022</v>
      </c>
    </row>
    <row r="79" spans="1:5" ht="11.25">
      <c r="A79" s="106"/>
      <c r="B79" s="106"/>
      <c r="C79" s="106" t="s">
        <v>51</v>
      </c>
      <c r="D79" s="107" t="s">
        <v>125</v>
      </c>
      <c r="E79" s="158">
        <v>49300</v>
      </c>
    </row>
    <row r="80" spans="1:5" ht="11.25">
      <c r="A80" s="106"/>
      <c r="B80" s="106"/>
      <c r="C80" s="106" t="s">
        <v>52</v>
      </c>
      <c r="D80" s="107" t="s">
        <v>126</v>
      </c>
      <c r="E80" s="158">
        <v>25500</v>
      </c>
    </row>
    <row r="81" spans="1:5" ht="11.25">
      <c r="A81" s="106"/>
      <c r="B81" s="106"/>
      <c r="C81" s="106" t="s">
        <v>69</v>
      </c>
      <c r="D81" s="107" t="s">
        <v>111</v>
      </c>
      <c r="E81" s="158">
        <v>9210</v>
      </c>
    </row>
    <row r="82" spans="1:5" ht="11.25">
      <c r="A82" s="106"/>
      <c r="B82" s="106"/>
      <c r="C82" s="106" t="s">
        <v>42</v>
      </c>
      <c r="D82" s="107" t="s">
        <v>43</v>
      </c>
      <c r="E82" s="158">
        <v>38880</v>
      </c>
    </row>
    <row r="83" spans="1:5" ht="11.25">
      <c r="A83" s="106"/>
      <c r="B83" s="106"/>
      <c r="C83" s="106" t="s">
        <v>53</v>
      </c>
      <c r="D83" s="107" t="s">
        <v>127</v>
      </c>
      <c r="E83" s="158">
        <v>659</v>
      </c>
    </row>
    <row r="84" spans="1:5" ht="11.25">
      <c r="A84" s="106"/>
      <c r="B84" s="106"/>
      <c r="C84" s="137" t="s">
        <v>54</v>
      </c>
      <c r="D84" s="107" t="s">
        <v>128</v>
      </c>
      <c r="E84" s="158">
        <v>2000</v>
      </c>
    </row>
    <row r="85" spans="1:5" ht="11.25">
      <c r="A85" s="106"/>
      <c r="B85" s="106"/>
      <c r="C85" s="137" t="s">
        <v>55</v>
      </c>
      <c r="D85" s="107" t="s">
        <v>129</v>
      </c>
      <c r="E85" s="158">
        <v>7620</v>
      </c>
    </row>
    <row r="86" spans="1:5" ht="11.25">
      <c r="A86" s="106"/>
      <c r="B86" s="106"/>
      <c r="C86" s="106" t="s">
        <v>56</v>
      </c>
      <c r="D86" s="107" t="s">
        <v>130</v>
      </c>
      <c r="E86" s="158">
        <v>2558</v>
      </c>
    </row>
    <row r="87" spans="1:5" ht="11.25">
      <c r="A87" s="106"/>
      <c r="B87" s="106"/>
      <c r="C87" s="106" t="s">
        <v>57</v>
      </c>
      <c r="D87" s="107" t="s">
        <v>131</v>
      </c>
      <c r="E87" s="158">
        <v>614</v>
      </c>
    </row>
    <row r="88" spans="1:5" ht="11.25">
      <c r="A88" s="106"/>
      <c r="B88" s="106"/>
      <c r="C88" s="106" t="s">
        <v>58</v>
      </c>
      <c r="D88" s="107" t="s">
        <v>132</v>
      </c>
      <c r="E88" s="158">
        <v>1921</v>
      </c>
    </row>
    <row r="89" spans="1:11" ht="11.25">
      <c r="A89" s="106"/>
      <c r="B89" s="106"/>
      <c r="C89" s="128" t="s">
        <v>59</v>
      </c>
      <c r="D89" s="107" t="s">
        <v>133</v>
      </c>
      <c r="E89" s="158">
        <v>11805</v>
      </c>
      <c r="F89" s="36" t="s">
        <v>59</v>
      </c>
      <c r="G89" s="37"/>
      <c r="J89" s="28" t="e">
        <f>'[1]ZSS'!#REF!</f>
        <v>#REF!</v>
      </c>
      <c r="K89" s="28" t="e">
        <f>'[1]ZSE'!#REF!</f>
        <v>#REF!</v>
      </c>
    </row>
    <row r="90" spans="1:5" ht="11.25">
      <c r="A90" s="106"/>
      <c r="B90" s="106"/>
      <c r="C90" s="106" t="s">
        <v>77</v>
      </c>
      <c r="D90" s="107" t="s">
        <v>149</v>
      </c>
      <c r="E90" s="158">
        <v>239</v>
      </c>
    </row>
    <row r="91" spans="1:5" ht="12" customHeight="1">
      <c r="A91" s="106"/>
      <c r="B91" s="106"/>
      <c r="C91" s="120" t="s">
        <v>60</v>
      </c>
      <c r="D91" s="107" t="s">
        <v>135</v>
      </c>
      <c r="E91" s="158">
        <v>700</v>
      </c>
    </row>
    <row r="92" spans="1:5" ht="11.25">
      <c r="A92" s="106"/>
      <c r="B92" s="106"/>
      <c r="C92" s="120" t="s">
        <v>61</v>
      </c>
      <c r="D92" s="107" t="s">
        <v>136</v>
      </c>
      <c r="E92" s="158">
        <v>3000</v>
      </c>
    </row>
    <row r="93" spans="1:5" ht="11.25">
      <c r="A93" s="106"/>
      <c r="B93" s="106"/>
      <c r="C93" s="121">
        <v>6050</v>
      </c>
      <c r="D93" s="107" t="s">
        <v>137</v>
      </c>
      <c r="E93" s="158">
        <v>40000</v>
      </c>
    </row>
    <row r="94" spans="1:7" s="34" customFormat="1" ht="12.75" hidden="1">
      <c r="A94" s="117" t="s">
        <v>105</v>
      </c>
      <c r="B94" s="117"/>
      <c r="C94" s="117"/>
      <c r="D94" s="118" t="s">
        <v>151</v>
      </c>
      <c r="E94" s="164"/>
      <c r="F94" s="32"/>
      <c r="G94" s="33"/>
    </row>
    <row r="95" spans="1:7" s="31" customFormat="1" ht="10.5" hidden="1">
      <c r="A95" s="103"/>
      <c r="B95" s="104" t="s">
        <v>106</v>
      </c>
      <c r="C95" s="104"/>
      <c r="D95" s="105" t="s">
        <v>152</v>
      </c>
      <c r="E95" s="157"/>
      <c r="F95" s="29"/>
      <c r="G95" s="30"/>
    </row>
    <row r="96" spans="1:5" ht="11.25" hidden="1">
      <c r="A96" s="106"/>
      <c r="B96" s="106"/>
      <c r="C96" s="128" t="s">
        <v>153</v>
      </c>
      <c r="D96" s="107" t="s">
        <v>150</v>
      </c>
      <c r="E96" s="158"/>
    </row>
    <row r="97" spans="1:5" ht="11.25" hidden="1">
      <c r="A97" s="106"/>
      <c r="B97" s="106"/>
      <c r="C97" s="128" t="s">
        <v>154</v>
      </c>
      <c r="D97" s="107" t="s">
        <v>150</v>
      </c>
      <c r="E97" s="158"/>
    </row>
    <row r="98" spans="1:7" s="34" customFormat="1" ht="12.75">
      <c r="A98" s="101" t="s">
        <v>78</v>
      </c>
      <c r="B98" s="101"/>
      <c r="C98" s="101"/>
      <c r="D98" s="102" t="s">
        <v>22</v>
      </c>
      <c r="E98" s="156">
        <f>E106</f>
        <v>985374</v>
      </c>
      <c r="F98" s="32"/>
      <c r="G98" s="33"/>
    </row>
    <row r="99" spans="1:7" s="31" customFormat="1" ht="10.5" hidden="1">
      <c r="A99" s="103"/>
      <c r="B99" s="104" t="s">
        <v>107</v>
      </c>
      <c r="C99" s="104"/>
      <c r="D99" s="105" t="s">
        <v>155</v>
      </c>
      <c r="E99" s="157"/>
      <c r="F99" s="29"/>
      <c r="G99" s="30"/>
    </row>
    <row r="100" spans="1:5" ht="11.25" hidden="1">
      <c r="A100" s="106"/>
      <c r="B100" s="106"/>
      <c r="C100" s="106" t="s">
        <v>51</v>
      </c>
      <c r="D100" s="107" t="s">
        <v>125</v>
      </c>
      <c r="E100" s="158"/>
    </row>
    <row r="101" spans="1:5" ht="11.25" hidden="1">
      <c r="A101" s="106"/>
      <c r="B101" s="106"/>
      <c r="C101" s="106" t="s">
        <v>52</v>
      </c>
      <c r="D101" s="107" t="s">
        <v>126</v>
      </c>
      <c r="E101" s="158"/>
    </row>
    <row r="102" spans="1:5" ht="11.25" hidden="1">
      <c r="A102" s="106"/>
      <c r="B102" s="106"/>
      <c r="C102" s="106" t="s">
        <v>42</v>
      </c>
      <c r="D102" s="107" t="s">
        <v>43</v>
      </c>
      <c r="E102" s="158"/>
    </row>
    <row r="103" spans="1:5" ht="11.25" hidden="1">
      <c r="A103" s="106"/>
      <c r="B103" s="106"/>
      <c r="C103" s="106" t="s">
        <v>53</v>
      </c>
      <c r="D103" s="107" t="s">
        <v>127</v>
      </c>
      <c r="E103" s="158"/>
    </row>
    <row r="104" spans="1:5" ht="11.25" hidden="1">
      <c r="A104" s="106"/>
      <c r="B104" s="106"/>
      <c r="C104" s="106" t="s">
        <v>59</v>
      </c>
      <c r="D104" s="107" t="s">
        <v>133</v>
      </c>
      <c r="E104" s="158"/>
    </row>
    <row r="105" spans="1:5" ht="11.25" hidden="1">
      <c r="A105" s="106"/>
      <c r="B105" s="106"/>
      <c r="C105" s="106" t="s">
        <v>102</v>
      </c>
      <c r="D105" s="107" t="s">
        <v>62</v>
      </c>
      <c r="E105" s="158"/>
    </row>
    <row r="106" spans="1:12" s="31" customFormat="1" ht="21">
      <c r="A106" s="103"/>
      <c r="B106" s="104" t="s">
        <v>79</v>
      </c>
      <c r="C106" s="104"/>
      <c r="D106" s="105" t="s">
        <v>23</v>
      </c>
      <c r="E106" s="157">
        <f>E107</f>
        <v>985374</v>
      </c>
      <c r="F106" s="29"/>
      <c r="G106" s="30"/>
      <c r="I106" s="31" t="s">
        <v>80</v>
      </c>
      <c r="J106" s="31" t="s">
        <v>81</v>
      </c>
      <c r="K106" s="31" t="s">
        <v>82</v>
      </c>
      <c r="L106" s="31" t="s">
        <v>83</v>
      </c>
    </row>
    <row r="107" spans="1:12" ht="11.25">
      <c r="A107" s="110"/>
      <c r="B107" s="110"/>
      <c r="C107" s="110" t="s">
        <v>84</v>
      </c>
      <c r="D107" s="111" t="s">
        <v>156</v>
      </c>
      <c r="E107" s="161">
        <v>985374</v>
      </c>
      <c r="I107" s="28">
        <f>'[1]DD Okonek'!$E$4</f>
        <v>4018</v>
      </c>
      <c r="J107" s="28">
        <f>'[1]DD Zakrzewo'!$E$4</f>
        <v>3528</v>
      </c>
      <c r="K107" s="28">
        <f>'[1]DD Złotów'!$E$4</f>
        <v>3187</v>
      </c>
      <c r="L107" s="28">
        <f>'[1]POW Jastrowie'!$E$4</f>
        <v>17000</v>
      </c>
    </row>
    <row r="108" spans="1:7" s="34" customFormat="1" ht="12.75">
      <c r="A108" s="101">
        <v>853</v>
      </c>
      <c r="B108" s="101"/>
      <c r="C108" s="101"/>
      <c r="D108" s="102" t="s">
        <v>28</v>
      </c>
      <c r="E108" s="156">
        <f>E111</f>
        <v>139400</v>
      </c>
      <c r="F108" s="32"/>
      <c r="G108" s="33"/>
    </row>
    <row r="109" spans="1:7" s="31" customFormat="1" ht="10.5" hidden="1">
      <c r="A109" s="103"/>
      <c r="B109" s="104" t="s">
        <v>108</v>
      </c>
      <c r="C109" s="104"/>
      <c r="D109" s="105" t="s">
        <v>114</v>
      </c>
      <c r="E109" s="157"/>
      <c r="F109" s="29"/>
      <c r="G109" s="30"/>
    </row>
    <row r="110" spans="1:5" ht="22.5" hidden="1">
      <c r="A110" s="106"/>
      <c r="B110" s="106"/>
      <c r="C110" s="106" t="s">
        <v>104</v>
      </c>
      <c r="D110" s="107" t="s">
        <v>157</v>
      </c>
      <c r="E110" s="158"/>
    </row>
    <row r="111" spans="1:7" s="31" customFormat="1" ht="10.5">
      <c r="A111" s="103"/>
      <c r="B111" s="104" t="s">
        <v>85</v>
      </c>
      <c r="C111" s="104"/>
      <c r="D111" s="105" t="s">
        <v>158</v>
      </c>
      <c r="E111" s="157">
        <f>SUM(E112:E129)</f>
        <v>139400</v>
      </c>
      <c r="F111" s="29"/>
      <c r="G111" s="30"/>
    </row>
    <row r="112" spans="1:5" ht="11.25">
      <c r="A112" s="106"/>
      <c r="B112" s="106"/>
      <c r="C112" s="106" t="s">
        <v>46</v>
      </c>
      <c r="D112" s="107" t="s">
        <v>120</v>
      </c>
      <c r="E112" s="158">
        <v>26215</v>
      </c>
    </row>
    <row r="113" spans="1:5" ht="11.25">
      <c r="A113" s="106"/>
      <c r="B113" s="106"/>
      <c r="C113" s="106" t="s">
        <v>47</v>
      </c>
      <c r="D113" s="107" t="s">
        <v>121</v>
      </c>
      <c r="E113" s="158">
        <v>1531</v>
      </c>
    </row>
    <row r="114" spans="1:5" ht="11.25">
      <c r="A114" s="106"/>
      <c r="B114" s="106"/>
      <c r="C114" s="106" t="s">
        <v>48</v>
      </c>
      <c r="D114" s="107" t="s">
        <v>122</v>
      </c>
      <c r="E114" s="158">
        <v>4456</v>
      </c>
    </row>
    <row r="115" spans="1:5" ht="11.25">
      <c r="A115" s="106"/>
      <c r="B115" s="106"/>
      <c r="C115" s="106" t="s">
        <v>49</v>
      </c>
      <c r="D115" s="107" t="s">
        <v>123</v>
      </c>
      <c r="E115" s="158">
        <v>680</v>
      </c>
    </row>
    <row r="116" spans="1:5" ht="11.25">
      <c r="A116" s="106"/>
      <c r="B116" s="106"/>
      <c r="C116" s="106" t="s">
        <v>50</v>
      </c>
      <c r="D116" s="107" t="s">
        <v>124</v>
      </c>
      <c r="E116" s="158">
        <v>41600</v>
      </c>
    </row>
    <row r="117" spans="1:5" ht="11.25">
      <c r="A117" s="106"/>
      <c r="B117" s="106"/>
      <c r="C117" s="106" t="s">
        <v>41</v>
      </c>
      <c r="D117" s="107" t="s">
        <v>118</v>
      </c>
      <c r="E117" s="158">
        <v>14605</v>
      </c>
    </row>
    <row r="118" spans="1:5" ht="11.25">
      <c r="A118" s="106"/>
      <c r="B118" s="106"/>
      <c r="C118" s="106" t="s">
        <v>52</v>
      </c>
      <c r="D118" s="107" t="s">
        <v>126</v>
      </c>
      <c r="E118" s="158">
        <v>400</v>
      </c>
    </row>
    <row r="119" spans="1:12" ht="11.25">
      <c r="A119" s="106"/>
      <c r="B119" s="106"/>
      <c r="C119" s="120" t="s">
        <v>69</v>
      </c>
      <c r="D119" s="107" t="s">
        <v>111</v>
      </c>
      <c r="E119" s="158">
        <v>40</v>
      </c>
      <c r="F119" s="37" t="s">
        <v>69</v>
      </c>
      <c r="I119" s="28" t="e">
        <f>'[1]DD Okonek'!E76</f>
        <v>#REF!</v>
      </c>
      <c r="L119" s="28" t="e">
        <f>'[1]POW Jastrowie'!E79</f>
        <v>#REF!</v>
      </c>
    </row>
    <row r="120" spans="1:5" ht="11.25">
      <c r="A120" s="106"/>
      <c r="B120" s="106"/>
      <c r="C120" s="106" t="s">
        <v>42</v>
      </c>
      <c r="D120" s="107" t="s">
        <v>43</v>
      </c>
      <c r="E120" s="158">
        <v>34464</v>
      </c>
    </row>
    <row r="121" spans="1:5" ht="11.25">
      <c r="A121" s="106"/>
      <c r="B121" s="106"/>
      <c r="C121" s="106" t="s">
        <v>53</v>
      </c>
      <c r="D121" s="107" t="s">
        <v>127</v>
      </c>
      <c r="E121" s="158">
        <v>864</v>
      </c>
    </row>
    <row r="122" spans="1:12" ht="14.25" customHeight="1">
      <c r="A122" s="106"/>
      <c r="B122" s="106"/>
      <c r="C122" s="120" t="s">
        <v>55</v>
      </c>
      <c r="D122" s="107" t="s">
        <v>129</v>
      </c>
      <c r="E122" s="158">
        <v>1560</v>
      </c>
      <c r="F122" s="37" t="s">
        <v>54</v>
      </c>
      <c r="L122" s="28" t="e">
        <f>'[1]POW Jastrowie'!E80</f>
        <v>#REF!</v>
      </c>
    </row>
    <row r="123" spans="1:8" ht="11.25">
      <c r="A123" s="106"/>
      <c r="B123" s="106"/>
      <c r="C123" s="120" t="s">
        <v>67</v>
      </c>
      <c r="D123" s="107" t="s">
        <v>139</v>
      </c>
      <c r="E123" s="158">
        <v>8839</v>
      </c>
      <c r="F123" s="37" t="s">
        <v>56</v>
      </c>
      <c r="H123" s="28" t="e">
        <f>'[1]PPP Złotów'!#REF!</f>
        <v>#REF!</v>
      </c>
    </row>
    <row r="124" spans="1:5" ht="11.25">
      <c r="A124" s="106"/>
      <c r="B124" s="106"/>
      <c r="C124" s="106" t="s">
        <v>56</v>
      </c>
      <c r="D124" s="107" t="s">
        <v>130</v>
      </c>
      <c r="E124" s="158">
        <v>200</v>
      </c>
    </row>
    <row r="125" spans="1:5" ht="11.25">
      <c r="A125" s="106"/>
      <c r="B125" s="106"/>
      <c r="C125" s="128" t="s">
        <v>57</v>
      </c>
      <c r="D125" s="107" t="s">
        <v>131</v>
      </c>
      <c r="E125" s="158">
        <v>361</v>
      </c>
    </row>
    <row r="126" spans="1:5" ht="11.25">
      <c r="A126" s="106"/>
      <c r="B126" s="106"/>
      <c r="C126" s="128" t="s">
        <v>58</v>
      </c>
      <c r="D126" s="107" t="s">
        <v>132</v>
      </c>
      <c r="E126" s="158">
        <v>805</v>
      </c>
    </row>
    <row r="127" spans="1:5" ht="11.25">
      <c r="A127" s="106"/>
      <c r="B127" s="106"/>
      <c r="C127" s="120" t="s">
        <v>101</v>
      </c>
      <c r="D127" s="107" t="s">
        <v>134</v>
      </c>
      <c r="E127" s="158">
        <v>300</v>
      </c>
    </row>
    <row r="128" spans="1:9" ht="11.25" customHeight="1">
      <c r="A128" s="106"/>
      <c r="B128" s="106"/>
      <c r="C128" s="120" t="s">
        <v>60</v>
      </c>
      <c r="D128" s="107" t="s">
        <v>135</v>
      </c>
      <c r="E128" s="158">
        <v>1080</v>
      </c>
      <c r="F128" s="37" t="s">
        <v>60</v>
      </c>
      <c r="G128" s="28"/>
      <c r="I128" s="28" t="e">
        <f>'[1]SOSW J-wie'!#REF!</f>
        <v>#REF!</v>
      </c>
    </row>
    <row r="129" spans="1:9" ht="11.25">
      <c r="A129" s="106"/>
      <c r="B129" s="106"/>
      <c r="C129" s="137" t="s">
        <v>61</v>
      </c>
      <c r="D129" s="107" t="s">
        <v>136</v>
      </c>
      <c r="E129" s="158">
        <v>1400</v>
      </c>
      <c r="F129" s="37" t="s">
        <v>61</v>
      </c>
      <c r="G129" s="28"/>
      <c r="I129" s="28" t="e">
        <f>'[1]SOSW J-wie'!#REF!</f>
        <v>#REF!</v>
      </c>
    </row>
    <row r="130" spans="1:7" s="40" customFormat="1" ht="12.75">
      <c r="A130" s="165"/>
      <c r="B130" s="166"/>
      <c r="C130" s="166"/>
      <c r="D130" s="167" t="s">
        <v>86</v>
      </c>
      <c r="E130" s="168">
        <f>E108+E98+E64+E39+E18+E14+E9</f>
        <v>4549974</v>
      </c>
      <c r="F130" s="38"/>
      <c r="G130" s="39"/>
    </row>
    <row r="133" spans="4:5" ht="11.25" customHeight="1" hidden="1">
      <c r="D133" s="42" t="s">
        <v>159</v>
      </c>
      <c r="E133" s="152" t="s">
        <v>160</v>
      </c>
    </row>
    <row r="134" ht="11.25" customHeight="1" hidden="1">
      <c r="E134" s="152" t="s">
        <v>161</v>
      </c>
    </row>
    <row r="135" ht="11.25" customHeight="1" hidden="1">
      <c r="E135" s="152" t="s">
        <v>162</v>
      </c>
    </row>
    <row r="136" ht="11.25" customHeight="1" hidden="1">
      <c r="D136" s="42" t="s">
        <v>109</v>
      </c>
    </row>
    <row r="137" ht="11.25" hidden="1"/>
  </sheetData>
  <mergeCells count="1">
    <mergeCell ref="A6:E6"/>
  </mergeCells>
  <printOptions horizontalCentered="1"/>
  <pageMargins left="0.33" right="0.28" top="0.5905511811023623" bottom="0.7874015748031497" header="0.53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6" sqref="J6"/>
    </sheetView>
  </sheetViews>
  <sheetFormatPr defaultColWidth="9.00390625" defaultRowHeight="12.75"/>
  <cols>
    <col min="1" max="1" width="5.25390625" style="4" customWidth="1"/>
    <col min="2" max="2" width="7.75390625" style="5" customWidth="1"/>
    <col min="3" max="3" width="5.75390625" style="5" customWidth="1"/>
    <col min="4" max="4" width="56.625" style="7" customWidth="1"/>
    <col min="5" max="5" width="10.375" style="2" customWidth="1"/>
    <col min="6" max="8" width="10.375" style="0" hidden="1" customWidth="1"/>
  </cols>
  <sheetData>
    <row r="1" spans="1:8" s="51" customFormat="1" ht="12.75">
      <c r="A1" s="48"/>
      <c r="B1" s="48"/>
      <c r="C1" s="49"/>
      <c r="D1" s="49"/>
      <c r="E1" s="140" t="s">
        <v>110</v>
      </c>
      <c r="F1" s="50"/>
      <c r="H1" s="50"/>
    </row>
    <row r="2" spans="1:8" s="51" customFormat="1" ht="12.75">
      <c r="A2" s="48"/>
      <c r="B2" s="48"/>
      <c r="C2" s="52"/>
      <c r="D2" s="49"/>
      <c r="E2" s="141" t="s">
        <v>165</v>
      </c>
      <c r="F2" s="139"/>
      <c r="H2" s="138"/>
    </row>
    <row r="3" spans="1:8" s="51" customFormat="1" ht="12.75">
      <c r="A3" s="48"/>
      <c r="B3" s="48"/>
      <c r="C3" s="52"/>
      <c r="D3" s="49"/>
      <c r="E3" s="141" t="s">
        <v>163</v>
      </c>
      <c r="F3" s="139"/>
      <c r="H3" s="138"/>
    </row>
    <row r="4" spans="1:8" s="51" customFormat="1" ht="12.75">
      <c r="A4" s="48"/>
      <c r="B4" s="48"/>
      <c r="C4" s="52"/>
      <c r="D4" s="49"/>
      <c r="E4" s="141" t="s">
        <v>164</v>
      </c>
      <c r="F4" s="139"/>
      <c r="H4" s="138"/>
    </row>
    <row r="5" spans="5:6" ht="12.75">
      <c r="E5" s="8"/>
      <c r="F5" s="8"/>
    </row>
    <row r="7" spans="1:8" ht="30.75" customHeight="1">
      <c r="A7" s="176" t="s">
        <v>87</v>
      </c>
      <c r="B7" s="176"/>
      <c r="C7" s="176"/>
      <c r="D7" s="176"/>
      <c r="E7" s="176"/>
      <c r="F7" s="176"/>
      <c r="G7" s="176"/>
      <c r="H7" s="176"/>
    </row>
    <row r="8" spans="1:4" ht="12.75">
      <c r="A8" s="20"/>
      <c r="C8" s="175"/>
      <c r="D8" s="175"/>
    </row>
    <row r="9" spans="1:8" s="55" customFormat="1" ht="25.5">
      <c r="A9" s="53" t="s">
        <v>2</v>
      </c>
      <c r="B9" s="53" t="s">
        <v>96</v>
      </c>
      <c r="C9" s="53" t="s">
        <v>4</v>
      </c>
      <c r="D9" s="53" t="s">
        <v>0</v>
      </c>
      <c r="E9" s="54" t="s">
        <v>40</v>
      </c>
      <c r="F9" s="54" t="s">
        <v>97</v>
      </c>
      <c r="G9" s="54" t="s">
        <v>98</v>
      </c>
      <c r="H9" s="54" t="s">
        <v>99</v>
      </c>
    </row>
    <row r="10" spans="1:8" ht="17.25" customHeight="1">
      <c r="A10" s="56" t="s">
        <v>5</v>
      </c>
      <c r="B10" s="57"/>
      <c r="C10" s="57"/>
      <c r="D10" s="58" t="s">
        <v>6</v>
      </c>
      <c r="E10" s="59">
        <f>E11</f>
        <v>6000</v>
      </c>
      <c r="F10" s="59"/>
      <c r="G10" s="59"/>
      <c r="H10" s="59">
        <f>E10+F10-G10</f>
        <v>6000</v>
      </c>
    </row>
    <row r="11" spans="1:8" ht="15.75" customHeight="1">
      <c r="A11" s="9"/>
      <c r="B11" s="10" t="s">
        <v>88</v>
      </c>
      <c r="C11" s="14"/>
      <c r="D11" s="15" t="s">
        <v>89</v>
      </c>
      <c r="E11" s="1">
        <f>E12</f>
        <v>6000</v>
      </c>
      <c r="F11" s="1"/>
      <c r="G11" s="1"/>
      <c r="H11" s="60">
        <f aca="true" t="shared" si="0" ref="H11:H19">E11+F11-G11</f>
        <v>6000</v>
      </c>
    </row>
    <row r="12" spans="1:8" ht="15.75" customHeight="1">
      <c r="A12" s="21"/>
      <c r="B12" s="19"/>
      <c r="C12" s="43" t="s">
        <v>90</v>
      </c>
      <c r="D12" s="24" t="s">
        <v>91</v>
      </c>
      <c r="E12" s="25">
        <v>6000</v>
      </c>
      <c r="F12" s="25"/>
      <c r="G12" s="25"/>
      <c r="H12" s="60">
        <f t="shared" si="0"/>
        <v>6000</v>
      </c>
    </row>
    <row r="13" spans="1:8" ht="15.75" customHeight="1">
      <c r="A13" s="57">
        <v>700</v>
      </c>
      <c r="B13" s="57"/>
      <c r="C13" s="57"/>
      <c r="D13" s="58" t="s">
        <v>8</v>
      </c>
      <c r="E13" s="59">
        <f>E14</f>
        <v>368000</v>
      </c>
      <c r="F13" s="59"/>
      <c r="G13" s="59"/>
      <c r="H13" s="59">
        <f t="shared" si="0"/>
        <v>368000</v>
      </c>
    </row>
    <row r="14" spans="1:8" ht="15.75" customHeight="1">
      <c r="A14" s="44"/>
      <c r="B14" s="45">
        <v>70005</v>
      </c>
      <c r="C14" s="22"/>
      <c r="D14" s="15" t="s">
        <v>9</v>
      </c>
      <c r="E14" s="1">
        <f>E15</f>
        <v>368000</v>
      </c>
      <c r="F14" s="1"/>
      <c r="G14" s="1"/>
      <c r="H14" s="60">
        <f t="shared" si="0"/>
        <v>368000</v>
      </c>
    </row>
    <row r="15" spans="1:8" ht="15.75" customHeight="1">
      <c r="A15" s="46"/>
      <c r="B15" s="19"/>
      <c r="C15" s="47" t="s">
        <v>92</v>
      </c>
      <c r="D15" s="24" t="s">
        <v>93</v>
      </c>
      <c r="E15" s="25">
        <v>368000</v>
      </c>
      <c r="F15" s="25"/>
      <c r="G15" s="25"/>
      <c r="H15" s="60">
        <f t="shared" si="0"/>
        <v>368000</v>
      </c>
    </row>
    <row r="16" spans="1:8" ht="24.75" customHeight="1" hidden="1">
      <c r="A16" s="61">
        <v>754</v>
      </c>
      <c r="B16" s="61"/>
      <c r="C16" s="57"/>
      <c r="D16" s="58" t="s">
        <v>18</v>
      </c>
      <c r="E16" s="59">
        <f>E17</f>
        <v>0</v>
      </c>
      <c r="F16" s="59"/>
      <c r="G16" s="59"/>
      <c r="H16" s="59">
        <f t="shared" si="0"/>
        <v>0</v>
      </c>
    </row>
    <row r="17" spans="1:8" ht="24.75" customHeight="1" hidden="1">
      <c r="A17" s="9"/>
      <c r="B17" s="45">
        <v>75411</v>
      </c>
      <c r="C17" s="14"/>
      <c r="D17" s="15" t="s">
        <v>94</v>
      </c>
      <c r="E17" s="1">
        <f>E18</f>
        <v>0</v>
      </c>
      <c r="F17" s="1"/>
      <c r="G17" s="1"/>
      <c r="H17" s="60">
        <f t="shared" si="0"/>
        <v>0</v>
      </c>
    </row>
    <row r="18" spans="1:8" ht="24.75" customHeight="1" hidden="1">
      <c r="A18" s="21"/>
      <c r="B18" s="19"/>
      <c r="C18" s="43" t="s">
        <v>90</v>
      </c>
      <c r="D18" s="24" t="s">
        <v>95</v>
      </c>
      <c r="E18" s="25"/>
      <c r="F18" s="25"/>
      <c r="G18" s="25"/>
      <c r="H18" s="60">
        <f t="shared" si="0"/>
        <v>0</v>
      </c>
    </row>
    <row r="19" spans="1:8" ht="24.75" customHeight="1">
      <c r="A19" s="172" t="s">
        <v>24</v>
      </c>
      <c r="B19" s="173"/>
      <c r="C19" s="173"/>
      <c r="D19" s="174"/>
      <c r="E19" s="59">
        <f>SUM(E10,E13,E16)</f>
        <v>374000</v>
      </c>
      <c r="F19" s="59">
        <f>SUM(F10,F13,F16)</f>
        <v>0</v>
      </c>
      <c r="G19" s="59">
        <f>SUM(G10,G13,G16)</f>
        <v>0</v>
      </c>
      <c r="H19" s="59">
        <f t="shared" si="0"/>
        <v>374000</v>
      </c>
    </row>
    <row r="20" spans="1:5" ht="12.75">
      <c r="A20" s="11"/>
      <c r="B20" s="12"/>
      <c r="C20" s="12"/>
      <c r="D20" s="3"/>
      <c r="E20" s="13"/>
    </row>
    <row r="21" spans="1:5" ht="12.75">
      <c r="A21" s="11"/>
      <c r="B21" s="12"/>
      <c r="C21" s="12"/>
      <c r="D21" s="3"/>
      <c r="E21" s="13"/>
    </row>
    <row r="22" spans="1:5" ht="12.75">
      <c r="A22" s="11"/>
      <c r="B22" s="12"/>
      <c r="C22" s="12"/>
      <c r="D22" s="3"/>
      <c r="E22" s="13"/>
    </row>
    <row r="23" spans="1:5" ht="12.75">
      <c r="A23" s="11"/>
      <c r="B23" s="12"/>
      <c r="C23" s="12"/>
      <c r="D23" s="3"/>
      <c r="E23" s="13"/>
    </row>
    <row r="24" spans="1:5" ht="12.75">
      <c r="A24" s="11"/>
      <c r="B24" s="12"/>
      <c r="C24" s="12"/>
      <c r="D24" s="3"/>
      <c r="E24" s="13"/>
    </row>
    <row r="25" spans="1:5" ht="12.75">
      <c r="A25" s="11"/>
      <c r="B25" s="12"/>
      <c r="C25" s="12"/>
      <c r="D25" s="3"/>
      <c r="E25" s="13"/>
    </row>
  </sheetData>
  <mergeCells count="3">
    <mergeCell ref="A19:D19"/>
    <mergeCell ref="C8:D8"/>
    <mergeCell ref="A7:H7"/>
  </mergeCells>
  <printOptions/>
  <pageMargins left="0.41" right="0.4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s="2">
        <f>dochody!E40-wydatki!E130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Piękoś</cp:lastModifiedBy>
  <cp:lastPrinted>2008-01-09T10:20:41Z</cp:lastPrinted>
  <dcterms:created xsi:type="dcterms:W3CDTF">2001-11-04T12:47:02Z</dcterms:created>
  <dcterms:modified xsi:type="dcterms:W3CDTF">2008-01-09T10:20:44Z</dcterms:modified>
  <cp:category/>
  <cp:version/>
  <cp:contentType/>
  <cp:contentStatus/>
</cp:coreProperties>
</file>