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dochody" sheetId="1" r:id="rId1"/>
  </sheets>
  <definedNames>
    <definedName name="_xlnm.Print_Titles" localSheetId="0">'dochody'!$9:$9</definedName>
  </definedNames>
  <calcPr fullCalcOnLoad="1"/>
</workbook>
</file>

<file path=xl/sharedStrings.xml><?xml version="1.0" encoding="utf-8"?>
<sst xmlns="http://schemas.openxmlformats.org/spreadsheetml/2006/main" count="1485" uniqueCount="111">
  <si>
    <t>Nazwa</t>
  </si>
  <si>
    <t>Rady Powiatu Złotowskiego</t>
  </si>
  <si>
    <t>DOCHODY - zestawienie według działów, rozdziałów i paragrafów</t>
  </si>
  <si>
    <t>Dział</t>
  </si>
  <si>
    <t>Rozdział</t>
  </si>
  <si>
    <t>§</t>
  </si>
  <si>
    <t>010</t>
  </si>
  <si>
    <t>Rolnictwo i łowiectwo</t>
  </si>
  <si>
    <t>01005</t>
  </si>
  <si>
    <t>020</t>
  </si>
  <si>
    <t>Leśnictwo</t>
  </si>
  <si>
    <t>02001</t>
  </si>
  <si>
    <t>Gospodarka leśna</t>
  </si>
  <si>
    <t>Transport i łączność</t>
  </si>
  <si>
    <t>Drogi publiczne powiatowe</t>
  </si>
  <si>
    <t>Wpływy ze sprzedaży wyrobów i składników majatkowych</t>
  </si>
  <si>
    <t>Gospodarka mieszkaniowa</t>
  </si>
  <si>
    <t>Gospodarka gruntami i nieruchomościami</t>
  </si>
  <si>
    <t>Działalność usługowa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</si>
  <si>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</si>
  <si>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</si>
  <si>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</si>
  <si>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</si>
  <si>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</si>
  <si>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Dotacje celowe przekazane z budżetu państwa na zadania bieżące realizowane przez powiat na podstawie porozumień z organami administracji rządowej</t>
  </si>
  <si>
    <t>Starostwa powiatowe</t>
  </si>
  <si>
    <t>Wpływy z opłaty komunikacyjnej</t>
  </si>
  <si>
    <t>Wpływy z różnych opłat</t>
  </si>
  <si>
    <t>092</t>
  </si>
  <si>
    <t>Pozostałe odsetki</t>
  </si>
  <si>
    <t>097</t>
  </si>
  <si>
    <t>Wpływy z różnych dochodów</t>
  </si>
  <si>
    <t>Komisje poborowe</t>
  </si>
  <si>
    <t>Bezpieczeństwo publiczne i ochrona przeciwpożarowa</t>
  </si>
  <si>
    <t>Komendy powiatowe Policji</t>
  </si>
  <si>
    <t>Komendy powiatowe Państwowej Straży Pożarnej</t>
  </si>
  <si>
    <t>Dochody od osób prawnych, od osób fizycznych i od innych jednostek nie posiadających osobowości prawnej</t>
  </si>
  <si>
    <t>Udziały powiatów w podatkach stanowiących dochód budżetu państwa</t>
  </si>
  <si>
    <t>Podatek dochodowy od osób fizycznych</t>
  </si>
  <si>
    <t>Różne rozliczenia</t>
  </si>
  <si>
    <t>Część oświatowa subwencji ogolnej dla jednostek samorządu terytorialnego</t>
  </si>
  <si>
    <t>Część wyrównawcza subwencji ogólnej dla powiatów</t>
  </si>
  <si>
    <t>Różne rozliczenia finansowe</t>
  </si>
  <si>
    <t>Oświata i wychowanie</t>
  </si>
  <si>
    <t>Licea ogólnokształcące</t>
  </si>
  <si>
    <t>083</t>
  </si>
  <si>
    <t>Wpływy z usług</t>
  </si>
  <si>
    <t>Licea i technika zawodowe</t>
  </si>
  <si>
    <t>Dochody z najmu i dzierżawy składników majątkowych Skarbu Państwa lub jednostek samorządu terytorialnego oraz inncyh umów o podobnym charakterze</t>
  </si>
  <si>
    <t>Ochrona zdrowia</t>
  </si>
  <si>
    <t>Składki na ubezpieczenia zdrowotne oraz świadczenia dla osób nie objętych obowiązkiem ubezpieczenia zdrowotnego</t>
  </si>
  <si>
    <t>Placówki opiekuńczo-wychowawcze</t>
  </si>
  <si>
    <t>Zespoły do spraw orzekania o stopniu niepełnosprawności</t>
  </si>
  <si>
    <t>Powiatowe urzędy pracy</t>
  </si>
  <si>
    <t>Edukacyjna opieka wychowawcza</t>
  </si>
  <si>
    <t>Specjalne ośrodki szkolno-wychowawcze</t>
  </si>
  <si>
    <t>Placówki wychowania pozaszkolnego</t>
  </si>
  <si>
    <t>Internaty i bursy szkolne</t>
  </si>
  <si>
    <t>Ogółem dochody</t>
  </si>
  <si>
    <t>Poradnie psychologiczno-pedagogiczne oraz inne poradnie specjalistyczne</t>
  </si>
  <si>
    <t>Pozostała działalność</t>
  </si>
  <si>
    <t>Wpływy z opłat za zarząd, użytkowanie i użytkowanie wieczyste nieruchomości</t>
  </si>
  <si>
    <t>01008</t>
  </si>
  <si>
    <t>Dotacje celowe otrzymane z budżetu państwa na inwestycje i zakupy inwestycyjne z zakresu administracji rządowej oraz inne zadania zlecone ustawami realizowane przez powiat</t>
  </si>
  <si>
    <t>Dotacje celowe otrzymane z budżetu państwa na zadania bieżące z zakresu administracji rządowej oraz inne zadania zlecone ustawami realizowane przez powiat</t>
  </si>
  <si>
    <t>Dotacje celowe otrzymane z budżetu państwa na realizację bieżących zadań własnych powiatu</t>
  </si>
  <si>
    <t>razem</t>
  </si>
  <si>
    <t>subwencje</t>
  </si>
  <si>
    <t>podatek</t>
  </si>
  <si>
    <t>razem dotacje</t>
  </si>
  <si>
    <t>Melioracje wodne</t>
  </si>
  <si>
    <t>Prace geodezyjno - urządzeniowe na potrzeby rolnictwa</t>
  </si>
  <si>
    <t>01017</t>
  </si>
  <si>
    <t>Ochrona roślin</t>
  </si>
  <si>
    <t>Zasiłki rodzinne, pielęgnacyjne i wychowawcze</t>
  </si>
  <si>
    <t>Pozostałe zadania w zakresie polityki społecznej</t>
  </si>
  <si>
    <t>Pomoc społeczna</t>
  </si>
  <si>
    <t>0750</t>
  </si>
  <si>
    <t>0690</t>
  </si>
  <si>
    <t>0830</t>
  </si>
  <si>
    <t>0970</t>
  </si>
  <si>
    <t>0920</t>
  </si>
  <si>
    <t>0840</t>
  </si>
  <si>
    <t>Wpływy z innych opłat stanowiacych dochody jednostek samorzadu terytorialnego na podstawie ustaw</t>
  </si>
  <si>
    <t>0470</t>
  </si>
  <si>
    <t>dochody jednostek</t>
  </si>
  <si>
    <t>Subwencja ogólne z budżetu państwa</t>
  </si>
  <si>
    <t>Część równoważąca subwencji ogólnej</t>
  </si>
  <si>
    <t>0420</t>
  </si>
  <si>
    <t>0010</t>
  </si>
  <si>
    <t>OGÓŁEM</t>
  </si>
  <si>
    <t>Dochody jednostek samorządu terytorialnego związane z realizacja zadań z zakresu administracji rzadowej oraz innych zadań zleconych ustawami</t>
  </si>
  <si>
    <t>Plan przed zmianą</t>
  </si>
  <si>
    <t>Plan po zmianie</t>
  </si>
  <si>
    <t>Zwiekszenia</t>
  </si>
  <si>
    <t>Zmniejszenia</t>
  </si>
  <si>
    <t>Dotacje celowe otrzymane z gminy lub z miasta stołecznego Warszawy na zadania bieżące realizowane na podstawie porozumień(umów) między jednostkami samorzadu terytorialnego</t>
  </si>
  <si>
    <t xml:space="preserve">Załącznik Nr 1 </t>
  </si>
  <si>
    <t>z dnia 28 kwietnia  2004 roku</t>
  </si>
  <si>
    <t>Uchwały Nr XIX / 95 / 2004</t>
  </si>
  <si>
    <t>z dnia ............................................</t>
  </si>
  <si>
    <t>Uchwały Nr ..................................</t>
  </si>
  <si>
    <t>Szkoły zawodowe</t>
  </si>
  <si>
    <t>Gospodarstwa pomocnicze</t>
  </si>
  <si>
    <t>Środki otrzymane od pozostałych jednostek zaliczanych do sektora finansów publicznych na realizacje zadań bieżących jednostek zaliczanych do sektora finansów publicznych</t>
  </si>
  <si>
    <t>Dotacje celowe otrzymane z gminy  na zadania bieżące realizowane na podstawie porozumień(umów) między jednostkami samorzadu terytorialnego</t>
  </si>
  <si>
    <t>Dotacje celowe otrzymane z gminy  na  inwestycje i zakupy inwestycyjne realizowane na podstawie porozumień(umów) między jednostkami samorzadu terytorialnego</t>
  </si>
  <si>
    <t>Wpływy do budżetu części zysku gospodarstwa pomocniczego</t>
  </si>
  <si>
    <t xml:space="preserve">Załącznik Nr 1 do </t>
  </si>
  <si>
    <t>Uchwały Nr XX/98/2004</t>
  </si>
  <si>
    <t>z dnia 26 maja 2004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</si>
</sst>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3" fontId="2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 vertical="top"/>
    </xf>
    <xf numFmtId="0" fontId="0" fillId="0" borderId="2" xfId="0" applyBorder="1" applyAlignment="1" quotePrefix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/>
    </xf>
    <xf numFmtId="3" fontId="0" fillId="0" borderId="2" xfId="0" applyNumberFormat="1" applyFill="1" applyBorder="1" applyAlignment="1">
      <alignment/>
    </xf>
    <xf numFmtId="0" fontId="0" fillId="0" borderId="2" xfId="0" applyFill="1" applyBorder="1" applyAlignment="1" quotePrefix="1">
      <alignment horizontal="center" vertical="top"/>
    </xf>
    <xf numFmtId="0" fontId="0" fillId="0" borderId="2" xfId="0" applyFill="1" applyBorder="1" applyAlignment="1">
      <alignment wrapText="1"/>
    </xf>
    <xf numFmtId="0" fontId="0" fillId="0" borderId="0" xfId="0" applyFill="1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wrapText="1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wrapText="1"/>
    </xf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" fillId="0" borderId="1" xfId="0" applyFont="1" applyFill="1" applyBorder="1" applyAlignment="1" quotePrefix="1">
      <alignment horizontal="center" vertical="top"/>
    </xf>
    <xf numFmtId="0" fontId="1" fillId="0" borderId="1" xfId="0" applyFont="1" applyBorder="1" applyAlignment="1" quotePrefix="1">
      <alignment horizontal="center" vertical="top"/>
    </xf>
    <xf numFmtId="0" fontId="0" fillId="0" borderId="1" xfId="0" applyBorder="1" applyAlignment="1">
      <alignment wrapText="1"/>
    </xf>
    <xf numFmtId="0" fontId="0" fillId="0" borderId="3" xfId="0" applyBorder="1" applyAlignment="1">
      <alignment horizontal="center" vertical="top"/>
    </xf>
    <xf numFmtId="0" fontId="1" fillId="0" borderId="4" xfId="0" applyFont="1" applyBorder="1" applyAlignment="1">
      <alignment horizontal="center" wrapText="1"/>
    </xf>
    <xf numFmtId="0" fontId="0" fillId="2" borderId="0" xfId="0" applyFill="1" applyAlignment="1">
      <alignment wrapText="1"/>
    </xf>
    <xf numFmtId="3" fontId="0" fillId="2" borderId="0" xfId="0" applyNumberFormat="1" applyFill="1" applyAlignment="1">
      <alignment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0" xfId="0" applyFont="1" applyFill="1" applyAlignment="1">
      <alignment horizontal="center" vertical="top"/>
    </xf>
    <xf numFmtId="0" fontId="1" fillId="3" borderId="0" xfId="0" applyFont="1" applyFill="1" applyAlignment="1">
      <alignment wrapText="1"/>
    </xf>
    <xf numFmtId="3" fontId="1" fillId="3" borderId="0" xfId="0" applyNumberFormat="1" applyFont="1" applyFill="1" applyAlignment="1">
      <alignment/>
    </xf>
    <xf numFmtId="0" fontId="0" fillId="0" borderId="3" xfId="0" applyFill="1" applyBorder="1" applyAlignment="1">
      <alignment horizontal="center" vertical="top"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/>
    </xf>
    <xf numFmtId="0" fontId="0" fillId="0" borderId="1" xfId="0" applyBorder="1" applyAlignment="1" quotePrefix="1">
      <alignment horizontal="center" vertical="top"/>
    </xf>
    <xf numFmtId="3" fontId="1" fillId="0" borderId="1" xfId="0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wrapText="1"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 wrapText="1"/>
    </xf>
    <xf numFmtId="3" fontId="0" fillId="0" borderId="6" xfId="0" applyNumberFormat="1" applyBorder="1" applyAlignment="1">
      <alignment/>
    </xf>
    <xf numFmtId="0" fontId="0" fillId="0" borderId="7" xfId="0" applyBorder="1" applyAlignment="1">
      <alignment horizontal="center" vertical="top"/>
    </xf>
    <xf numFmtId="0" fontId="0" fillId="0" borderId="7" xfId="0" applyBorder="1" applyAlignment="1">
      <alignment wrapText="1"/>
    </xf>
    <xf numFmtId="3" fontId="0" fillId="0" borderId="7" xfId="0" applyNumberFormat="1" applyBorder="1" applyAlignment="1">
      <alignment/>
    </xf>
    <xf numFmtId="0" fontId="0" fillId="0" borderId="7" xfId="0" applyBorder="1" applyAlignment="1" quotePrefix="1">
      <alignment horizontal="center" vertical="top"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 horizontal="center" vertical="top"/>
    </xf>
    <xf numFmtId="0" fontId="0" fillId="0" borderId="9" xfId="0" applyBorder="1" applyAlignment="1">
      <alignment wrapText="1"/>
    </xf>
    <xf numFmtId="3" fontId="0" fillId="0" borderId="9" xfId="0" applyNumberFormat="1" applyBorder="1" applyAlignment="1">
      <alignment/>
    </xf>
    <xf numFmtId="0" fontId="0" fillId="0" borderId="6" xfId="0" applyBorder="1" applyAlignment="1" quotePrefix="1">
      <alignment horizontal="center" vertical="top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3" fontId="0" fillId="0" borderId="6" xfId="0" applyNumberFormat="1" applyBorder="1" applyAlignment="1">
      <alignment horizontal="right" vertical="center"/>
    </xf>
    <xf numFmtId="0" fontId="0" fillId="0" borderId="5" xfId="0" applyBorder="1" applyAlignment="1" quotePrefix="1">
      <alignment horizontal="center" vertical="top"/>
    </xf>
    <xf numFmtId="0" fontId="0" fillId="0" borderId="8" xfId="0" applyBorder="1" applyAlignment="1" quotePrefix="1">
      <alignment horizontal="center" vertical="top"/>
    </xf>
    <xf numFmtId="0" fontId="0" fillId="0" borderId="8" xfId="0" applyBorder="1" applyAlignment="1">
      <alignment wrapText="1"/>
    </xf>
    <xf numFmtId="0" fontId="0" fillId="0" borderId="9" xfId="0" applyBorder="1" applyAlignment="1" quotePrefix="1">
      <alignment horizontal="center" vertical="top"/>
    </xf>
    <xf numFmtId="0" fontId="3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8" xfId="0" applyBorder="1" applyAlignment="1">
      <alignment horizontal="center" vertical="top"/>
    </xf>
    <xf numFmtId="3" fontId="0" fillId="0" borderId="8" xfId="0" applyNumberFormat="1" applyFont="1" applyBorder="1" applyAlignment="1">
      <alignment/>
    </xf>
    <xf numFmtId="0" fontId="1" fillId="0" borderId="11" xfId="0" applyFont="1" applyFill="1" applyBorder="1" applyAlignment="1" quotePrefix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1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 quotePrefix="1">
      <alignment horizontal="center" vertical="top"/>
    </xf>
    <xf numFmtId="3" fontId="0" fillId="0" borderId="2" xfId="0" applyNumberFormat="1" applyFont="1" applyBorder="1" applyAlignment="1">
      <alignment/>
    </xf>
    <xf numFmtId="0" fontId="0" fillId="0" borderId="3" xfId="0" applyBorder="1" applyAlignment="1" quotePrefix="1">
      <alignment horizontal="center" vertical="top"/>
    </xf>
    <xf numFmtId="3" fontId="1" fillId="0" borderId="6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1" xfId="0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2" xfId="0" applyFont="1" applyBorder="1" applyAlignment="1" quotePrefix="1">
      <alignment horizontal="center" vertical="top"/>
    </xf>
    <xf numFmtId="3" fontId="1" fillId="0" borderId="10" xfId="0" applyNumberFormat="1" applyFont="1" applyBorder="1" applyAlignment="1">
      <alignment/>
    </xf>
    <xf numFmtId="0" fontId="0" fillId="0" borderId="22" xfId="0" applyBorder="1" applyAlignment="1">
      <alignment wrapText="1"/>
    </xf>
    <xf numFmtId="0" fontId="1" fillId="0" borderId="23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1" fillId="0" borderId="24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wrapText="1"/>
    </xf>
    <xf numFmtId="3" fontId="1" fillId="0" borderId="25" xfId="0" applyNumberFormat="1" applyFont="1" applyFill="1" applyBorder="1" applyAlignment="1">
      <alignment horizontal="center" wrapText="1"/>
    </xf>
    <xf numFmtId="3" fontId="1" fillId="0" borderId="25" xfId="0" applyNumberFormat="1" applyFont="1" applyFill="1" applyBorder="1" applyAlignment="1">
      <alignment horizontal="center"/>
    </xf>
    <xf numFmtId="3" fontId="1" fillId="0" borderId="26" xfId="0" applyNumberFormat="1" applyFont="1" applyFill="1" applyBorder="1" applyAlignment="1">
      <alignment horizontal="center" wrapText="1"/>
    </xf>
    <xf numFmtId="0" fontId="1" fillId="0" borderId="27" xfId="0" applyFont="1" applyFill="1" applyBorder="1" applyAlignment="1" quotePrefix="1">
      <alignment horizontal="center" vertical="top"/>
    </xf>
    <xf numFmtId="3" fontId="1" fillId="0" borderId="28" xfId="0" applyNumberFormat="1" applyFont="1" applyBorder="1" applyAlignment="1">
      <alignment/>
    </xf>
    <xf numFmtId="0" fontId="0" fillId="0" borderId="29" xfId="0" applyFill="1" applyBorder="1" applyAlignment="1">
      <alignment horizontal="center" vertical="top"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0" fillId="0" borderId="23" xfId="0" applyFill="1" applyBorder="1" applyAlignment="1">
      <alignment horizontal="center" vertical="top"/>
    </xf>
    <xf numFmtId="0" fontId="0" fillId="0" borderId="35" xfId="0" applyFill="1" applyBorder="1" applyAlignment="1">
      <alignment horizontal="center" vertical="top"/>
    </xf>
    <xf numFmtId="0" fontId="0" fillId="0" borderId="2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top"/>
    </xf>
    <xf numFmtId="3" fontId="0" fillId="0" borderId="37" xfId="0" applyNumberFormat="1" applyBorder="1" applyAlignment="1">
      <alignment/>
    </xf>
    <xf numFmtId="0" fontId="0" fillId="0" borderId="25" xfId="0" applyBorder="1" applyAlignment="1">
      <alignment horizontal="center" vertical="top"/>
    </xf>
    <xf numFmtId="0" fontId="0" fillId="0" borderId="25" xfId="0" applyBorder="1" applyAlignment="1">
      <alignment wrapText="1"/>
    </xf>
    <xf numFmtId="3" fontId="0" fillId="0" borderId="25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38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right" vertical="center"/>
    </xf>
    <xf numFmtId="0" fontId="1" fillId="0" borderId="11" xfId="0" applyFont="1" applyBorder="1" applyAlignment="1">
      <alignment horizontal="center" vertical="top"/>
    </xf>
    <xf numFmtId="0" fontId="0" fillId="0" borderId="39" xfId="0" applyBorder="1" applyAlignment="1">
      <alignment wrapText="1"/>
    </xf>
    <xf numFmtId="0" fontId="0" fillId="0" borderId="39" xfId="0" applyBorder="1" applyAlignment="1">
      <alignment horizontal="center" vertical="top"/>
    </xf>
    <xf numFmtId="3" fontId="0" fillId="0" borderId="40" xfId="0" applyNumberFormat="1" applyFont="1" applyBorder="1" applyAlignment="1">
      <alignment/>
    </xf>
    <xf numFmtId="0" fontId="0" fillId="0" borderId="25" xfId="0" applyBorder="1" applyAlignment="1" quotePrefix="1">
      <alignment horizontal="center" vertical="top"/>
    </xf>
    <xf numFmtId="3" fontId="0" fillId="0" borderId="28" xfId="0" applyNumberFormat="1" applyBorder="1" applyAlignment="1">
      <alignment/>
    </xf>
    <xf numFmtId="3" fontId="0" fillId="0" borderId="28" xfId="0" applyNumberFormat="1" applyBorder="1" applyAlignment="1">
      <alignment horizontal="right" vertical="center"/>
    </xf>
    <xf numFmtId="0" fontId="0" fillId="0" borderId="6" xfId="0" applyFill="1" applyBorder="1" applyAlignment="1" quotePrefix="1">
      <alignment horizontal="center" vertical="top"/>
    </xf>
    <xf numFmtId="0" fontId="0" fillId="0" borderId="6" xfId="0" applyFill="1" applyBorder="1" applyAlignment="1">
      <alignment wrapText="1"/>
    </xf>
    <xf numFmtId="3" fontId="0" fillId="0" borderId="6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0" fontId="1" fillId="0" borderId="41" xfId="0" applyFont="1" applyFill="1" applyBorder="1" applyAlignment="1">
      <alignment horizontal="center" vertical="top"/>
    </xf>
    <xf numFmtId="0" fontId="1" fillId="0" borderId="41" xfId="0" applyFont="1" applyFill="1" applyBorder="1" applyAlignment="1">
      <alignment horizontal="center" wrapText="1"/>
    </xf>
    <xf numFmtId="3" fontId="1" fillId="0" borderId="41" xfId="0" applyNumberFormat="1" applyFont="1" applyFill="1" applyBorder="1" applyAlignment="1">
      <alignment horizontal="center" wrapText="1"/>
    </xf>
    <xf numFmtId="3" fontId="1" fillId="0" borderId="41" xfId="0" applyNumberFormat="1" applyFont="1" applyFill="1" applyBorder="1" applyAlignment="1">
      <alignment horizontal="center"/>
    </xf>
    <xf numFmtId="3" fontId="1" fillId="0" borderId="42" xfId="0" applyNumberFormat="1" applyFont="1" applyFill="1" applyBorder="1" applyAlignment="1">
      <alignment horizontal="center" wrapText="1"/>
    </xf>
    <xf numFmtId="0" fontId="0" fillId="0" borderId="39" xfId="0" applyBorder="1" applyAlignment="1" quotePrefix="1">
      <alignment horizontal="center" vertical="top"/>
    </xf>
    <xf numFmtId="0" fontId="0" fillId="0" borderId="19" xfId="0" applyBorder="1" applyAlignment="1" quotePrefix="1">
      <alignment horizontal="center" vertical="top"/>
    </xf>
    <xf numFmtId="0" fontId="0" fillId="0" borderId="21" xfId="0" applyBorder="1" applyAlignment="1" quotePrefix="1">
      <alignment horizontal="center" vertical="top"/>
    </xf>
    <xf numFmtId="0" fontId="0" fillId="0" borderId="22" xfId="0" applyBorder="1" applyAlignment="1" quotePrefix="1">
      <alignment horizontal="center" vertical="top"/>
    </xf>
    <xf numFmtId="0" fontId="0" fillId="0" borderId="43" xfId="0" applyBorder="1" applyAlignment="1">
      <alignment horizontal="center" vertical="top"/>
    </xf>
    <xf numFmtId="0" fontId="0" fillId="0" borderId="8" xfId="0" applyFill="1" applyBorder="1" applyAlignment="1" quotePrefix="1">
      <alignment horizontal="center" vertical="top"/>
    </xf>
    <xf numFmtId="3" fontId="0" fillId="0" borderId="8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0" fontId="0" fillId="0" borderId="44" xfId="0" applyBorder="1" applyAlignment="1">
      <alignment horizontal="center" vertical="top"/>
    </xf>
    <xf numFmtId="0" fontId="0" fillId="0" borderId="44" xfId="0" applyBorder="1" applyAlignment="1">
      <alignment wrapText="1"/>
    </xf>
    <xf numFmtId="3" fontId="0" fillId="0" borderId="44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1" xfId="0" applyFill="1" applyBorder="1" applyAlignment="1" quotePrefix="1">
      <alignment horizontal="center" vertical="top"/>
    </xf>
    <xf numFmtId="0" fontId="0" fillId="0" borderId="1" xfId="0" applyFill="1" applyBorder="1" applyAlignment="1">
      <alignment wrapText="1"/>
    </xf>
    <xf numFmtId="3" fontId="0" fillId="0" borderId="1" xfId="0" applyNumberFormat="1" applyFont="1" applyBorder="1" applyAlignment="1">
      <alignment/>
    </xf>
    <xf numFmtId="3" fontId="0" fillId="0" borderId="28" xfId="0" applyNumberFormat="1" applyFill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24" xfId="0" applyFill="1" applyBorder="1" applyAlignment="1">
      <alignment horizontal="center" vertical="top"/>
    </xf>
    <xf numFmtId="3" fontId="0" fillId="0" borderId="6" xfId="0" applyNumberFormat="1" applyFont="1" applyFill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8" xfId="0" applyNumberFormat="1" applyFont="1" applyFill="1" applyBorder="1" applyAlignment="1">
      <alignment/>
    </xf>
    <xf numFmtId="0" fontId="0" fillId="0" borderId="14" xfId="0" applyFill="1" applyBorder="1" applyAlignment="1">
      <alignment horizontal="center" vertical="top"/>
    </xf>
    <xf numFmtId="0" fontId="0" fillId="0" borderId="22" xfId="0" applyFill="1" applyBorder="1" applyAlignment="1" quotePrefix="1">
      <alignment horizontal="center" vertical="top"/>
    </xf>
    <xf numFmtId="0" fontId="0" fillId="0" borderId="46" xfId="0" applyFill="1" applyBorder="1" applyAlignment="1" quotePrefix="1">
      <alignment horizontal="center" vertical="top"/>
    </xf>
    <xf numFmtId="0" fontId="3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3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138"/>
  <sheetViews>
    <sheetView tabSelected="1" workbookViewId="0" topLeftCell="J1">
      <selection activeCell="J1" sqref="J1:Q126"/>
    </sheetView>
  </sheetViews>
  <sheetFormatPr defaultColWidth="9.00390625" defaultRowHeight="12.75" outlineLevelRow="1"/>
  <cols>
    <col min="1" max="1" width="7.375" style="5" customWidth="1"/>
    <col min="2" max="2" width="9.125" style="6" customWidth="1"/>
    <col min="3" max="3" width="6.75390625" style="6" customWidth="1"/>
    <col min="4" max="4" width="39.25390625" style="8" customWidth="1"/>
    <col min="5" max="8" width="13.00390625" style="3" customWidth="1"/>
    <col min="10" max="10" width="9.375" style="0" customWidth="1"/>
    <col min="13" max="13" width="39.25390625" style="0" customWidth="1"/>
    <col min="14" max="14" width="15.00390625" style="0" customWidth="1"/>
    <col min="15" max="16" width="13.625" style="0" customWidth="1"/>
    <col min="17" max="17" width="15.00390625" style="0" customWidth="1"/>
    <col min="23" max="23" width="39.25390625" style="0" customWidth="1"/>
    <col min="24" max="24" width="15.00390625" style="0" customWidth="1"/>
    <col min="25" max="26" width="13.375" style="0" customWidth="1"/>
    <col min="27" max="27" width="15.00390625" style="0" customWidth="1"/>
    <col min="33" max="33" width="39.25390625" style="0" customWidth="1"/>
    <col min="34" max="34" width="15.125" style="0" customWidth="1"/>
    <col min="35" max="36" width="13.375" style="0" customWidth="1"/>
    <col min="37" max="37" width="15.00390625" style="0" customWidth="1"/>
    <col min="43" max="43" width="39.25390625" style="0" customWidth="1"/>
    <col min="44" max="44" width="15.25390625" style="0" customWidth="1"/>
    <col min="45" max="46" width="13.375" style="0" customWidth="1"/>
    <col min="47" max="47" width="15.00390625" style="0" customWidth="1"/>
    <col min="53" max="53" width="39.625" style="0" customWidth="1"/>
    <col min="54" max="54" width="15.25390625" style="0" customWidth="1"/>
    <col min="55" max="56" width="13.25390625" style="0" customWidth="1"/>
    <col min="57" max="57" width="15.25390625" style="0" customWidth="1"/>
    <col min="63" max="63" width="39.25390625" style="0" customWidth="1"/>
    <col min="64" max="64" width="15.25390625" style="0" customWidth="1"/>
    <col min="65" max="66" width="13.25390625" style="0" customWidth="1"/>
    <col min="67" max="67" width="15.25390625" style="0" customWidth="1"/>
    <col min="73" max="73" width="39.25390625" style="0" customWidth="1"/>
    <col min="74" max="74" width="15.25390625" style="0" customWidth="1"/>
    <col min="75" max="76" width="13.25390625" style="0" customWidth="1"/>
    <col min="77" max="77" width="15.25390625" style="0" customWidth="1"/>
    <col min="83" max="83" width="39.25390625" style="0" customWidth="1"/>
    <col min="84" max="84" width="15.25390625" style="0" customWidth="1"/>
    <col min="85" max="87" width="13.25390625" style="0" customWidth="1"/>
  </cols>
  <sheetData>
    <row r="1" spans="1:87" ht="25.5" customHeight="1">
      <c r="A1" s="5">
        <v>1</v>
      </c>
      <c r="D1" s="7"/>
      <c r="E1" s="177"/>
      <c r="F1" s="177"/>
      <c r="G1" s="177" t="s">
        <v>97</v>
      </c>
      <c r="H1" s="177"/>
      <c r="J1" s="5"/>
      <c r="K1" s="6"/>
      <c r="L1" s="6"/>
      <c r="M1" s="7"/>
      <c r="N1" s="177"/>
      <c r="O1" s="177"/>
      <c r="P1" s="177" t="s">
        <v>108</v>
      </c>
      <c r="Q1" s="177"/>
      <c r="T1" s="5">
        <v>3</v>
      </c>
      <c r="U1" s="6"/>
      <c r="V1" s="6"/>
      <c r="W1" s="7"/>
      <c r="X1" s="177"/>
      <c r="Y1" s="177"/>
      <c r="Z1" s="177" t="s">
        <v>97</v>
      </c>
      <c r="AA1" s="177"/>
      <c r="AD1" s="5">
        <v>3</v>
      </c>
      <c r="AE1" s="6"/>
      <c r="AF1" s="6"/>
      <c r="AG1" s="7"/>
      <c r="AH1" s="177"/>
      <c r="AI1" s="177"/>
      <c r="AJ1" s="177" t="s">
        <v>97</v>
      </c>
      <c r="AK1" s="177"/>
      <c r="AN1" s="5">
        <v>3</v>
      </c>
      <c r="AO1" s="6"/>
      <c r="AP1" s="6"/>
      <c r="AQ1" s="7"/>
      <c r="AR1" s="177"/>
      <c r="AS1" s="177"/>
      <c r="AT1" s="177" t="s">
        <v>97</v>
      </c>
      <c r="AU1" s="177"/>
      <c r="AX1" s="5">
        <v>6</v>
      </c>
      <c r="AY1" s="6"/>
      <c r="AZ1" s="6"/>
      <c r="BA1" s="7"/>
      <c r="BB1" s="177"/>
      <c r="BC1" s="177"/>
      <c r="BD1" s="177" t="s">
        <v>97</v>
      </c>
      <c r="BE1" s="177"/>
      <c r="BH1" s="5">
        <v>7</v>
      </c>
      <c r="BI1" s="6"/>
      <c r="BJ1" s="6"/>
      <c r="BK1" s="7"/>
      <c r="BL1" s="177"/>
      <c r="BM1" s="177"/>
      <c r="BN1" s="177" t="s">
        <v>97</v>
      </c>
      <c r="BO1" s="177"/>
      <c r="BR1" s="5">
        <v>7</v>
      </c>
      <c r="BS1" s="6"/>
      <c r="BT1" s="6"/>
      <c r="BU1" s="7"/>
      <c r="BV1" s="177"/>
      <c r="BW1" s="177"/>
      <c r="BX1" s="177" t="s">
        <v>97</v>
      </c>
      <c r="BY1" s="177"/>
      <c r="CB1" s="5">
        <v>8</v>
      </c>
      <c r="CC1" s="6"/>
      <c r="CD1" s="6"/>
      <c r="CE1" s="7"/>
      <c r="CF1" s="177"/>
      <c r="CG1" s="177"/>
      <c r="CH1" s="177" t="s">
        <v>97</v>
      </c>
      <c r="CI1" s="177"/>
    </row>
    <row r="2" spans="4:87" ht="12.75" customHeight="1">
      <c r="D2" s="7"/>
      <c r="E2" s="177"/>
      <c r="F2" s="177"/>
      <c r="G2" s="177" t="s">
        <v>99</v>
      </c>
      <c r="H2" s="177"/>
      <c r="J2" s="5"/>
      <c r="K2" s="6"/>
      <c r="L2" s="6"/>
      <c r="M2" s="7"/>
      <c r="N2" s="177"/>
      <c r="O2" s="177"/>
      <c r="P2" s="177" t="s">
        <v>109</v>
      </c>
      <c r="Q2" s="177"/>
      <c r="T2" s="5"/>
      <c r="U2" s="6"/>
      <c r="V2" s="6"/>
      <c r="W2" s="7"/>
      <c r="X2" s="177"/>
      <c r="Y2" s="177"/>
      <c r="Z2" s="177" t="s">
        <v>101</v>
      </c>
      <c r="AA2" s="177"/>
      <c r="AD2" s="5"/>
      <c r="AE2" s="6"/>
      <c r="AF2" s="6"/>
      <c r="AG2" s="7"/>
      <c r="AH2" s="177"/>
      <c r="AI2" s="177"/>
      <c r="AJ2" s="177" t="s">
        <v>101</v>
      </c>
      <c r="AK2" s="177"/>
      <c r="AN2" s="5"/>
      <c r="AO2" s="6"/>
      <c r="AP2" s="6"/>
      <c r="AQ2" s="7"/>
      <c r="AR2" s="177"/>
      <c r="AS2" s="177"/>
      <c r="AT2" s="177" t="s">
        <v>101</v>
      </c>
      <c r="AU2" s="177"/>
      <c r="AX2" s="5"/>
      <c r="AY2" s="6"/>
      <c r="AZ2" s="6"/>
      <c r="BA2" s="7"/>
      <c r="BB2" s="177"/>
      <c r="BC2" s="177"/>
      <c r="BD2" s="177" t="s">
        <v>101</v>
      </c>
      <c r="BE2" s="177"/>
      <c r="BH2" s="5"/>
      <c r="BI2" s="6"/>
      <c r="BJ2" s="6"/>
      <c r="BK2" s="7"/>
      <c r="BL2" s="177"/>
      <c r="BM2" s="177"/>
      <c r="BN2" s="177" t="s">
        <v>101</v>
      </c>
      <c r="BO2" s="177"/>
      <c r="BR2" s="5"/>
      <c r="BS2" s="6"/>
      <c r="BT2" s="6"/>
      <c r="BU2" s="7"/>
      <c r="BV2" s="177"/>
      <c r="BW2" s="177"/>
      <c r="BX2" s="177" t="s">
        <v>101</v>
      </c>
      <c r="BY2" s="177"/>
      <c r="CB2" s="5"/>
      <c r="CC2" s="6"/>
      <c r="CD2" s="6"/>
      <c r="CE2" s="7"/>
      <c r="CF2" s="177"/>
      <c r="CG2" s="177"/>
      <c r="CH2" s="177" t="s">
        <v>101</v>
      </c>
      <c r="CI2" s="177"/>
    </row>
    <row r="3" spans="4:87" ht="12.75" customHeight="1">
      <c r="D3" s="7"/>
      <c r="E3" s="177"/>
      <c r="F3" s="177"/>
      <c r="G3" s="177" t="s">
        <v>1</v>
      </c>
      <c r="H3" s="177"/>
      <c r="J3" s="5"/>
      <c r="K3" s="6"/>
      <c r="L3" s="6"/>
      <c r="M3" s="7"/>
      <c r="N3" s="177"/>
      <c r="O3" s="177"/>
      <c r="P3" s="177" t="s">
        <v>1</v>
      </c>
      <c r="Q3" s="177"/>
      <c r="T3" s="5"/>
      <c r="U3" s="6"/>
      <c r="V3" s="6"/>
      <c r="W3" s="7"/>
      <c r="X3" s="177"/>
      <c r="Y3" s="177"/>
      <c r="Z3" s="177" t="s">
        <v>1</v>
      </c>
      <c r="AA3" s="177"/>
      <c r="AD3" s="5"/>
      <c r="AE3" s="6"/>
      <c r="AF3" s="6"/>
      <c r="AG3" s="7"/>
      <c r="AH3" s="177"/>
      <c r="AI3" s="177"/>
      <c r="AJ3" s="177" t="s">
        <v>1</v>
      </c>
      <c r="AK3" s="177"/>
      <c r="AN3" s="5"/>
      <c r="AO3" s="6"/>
      <c r="AP3" s="6"/>
      <c r="AQ3" s="7"/>
      <c r="AR3" s="177"/>
      <c r="AS3" s="177"/>
      <c r="AT3" s="177" t="s">
        <v>1</v>
      </c>
      <c r="AU3" s="177"/>
      <c r="AX3" s="5"/>
      <c r="AY3" s="6"/>
      <c r="AZ3" s="6"/>
      <c r="BA3" s="7"/>
      <c r="BB3" s="177"/>
      <c r="BC3" s="177"/>
      <c r="BD3" s="177" t="s">
        <v>1</v>
      </c>
      <c r="BE3" s="177"/>
      <c r="BH3" s="5"/>
      <c r="BI3" s="6"/>
      <c r="BJ3" s="6"/>
      <c r="BK3" s="7"/>
      <c r="BL3" s="177"/>
      <c r="BM3" s="177"/>
      <c r="BN3" s="177" t="s">
        <v>1</v>
      </c>
      <c r="BO3" s="177"/>
      <c r="BR3" s="5"/>
      <c r="BS3" s="6"/>
      <c r="BT3" s="6"/>
      <c r="BU3" s="7"/>
      <c r="BV3" s="177"/>
      <c r="BW3" s="177"/>
      <c r="BX3" s="177" t="s">
        <v>1</v>
      </c>
      <c r="BY3" s="177"/>
      <c r="CB3" s="5"/>
      <c r="CC3" s="6"/>
      <c r="CD3" s="6"/>
      <c r="CE3" s="7"/>
      <c r="CF3" s="177"/>
      <c r="CG3" s="177"/>
      <c r="CH3" s="177" t="s">
        <v>1</v>
      </c>
      <c r="CI3" s="177"/>
    </row>
    <row r="4" spans="5:87" ht="12.75">
      <c r="E4" s="178"/>
      <c r="F4" s="178"/>
      <c r="G4" s="178" t="s">
        <v>98</v>
      </c>
      <c r="H4" s="178"/>
      <c r="J4" s="5"/>
      <c r="K4" s="6"/>
      <c r="L4" s="6"/>
      <c r="M4" s="8"/>
      <c r="N4" s="178"/>
      <c r="O4" s="178"/>
      <c r="P4" s="178" t="s">
        <v>110</v>
      </c>
      <c r="Q4" s="178"/>
      <c r="T4" s="5"/>
      <c r="U4" s="6"/>
      <c r="V4" s="6"/>
      <c r="W4" s="8"/>
      <c r="X4" s="178"/>
      <c r="Y4" s="178"/>
      <c r="Z4" s="178" t="s">
        <v>100</v>
      </c>
      <c r="AA4" s="178"/>
      <c r="AD4" s="5"/>
      <c r="AE4" s="6"/>
      <c r="AF4" s="6"/>
      <c r="AG4" s="8"/>
      <c r="AH4" s="178"/>
      <c r="AI4" s="178"/>
      <c r="AJ4" s="178" t="s">
        <v>100</v>
      </c>
      <c r="AK4" s="178"/>
      <c r="AN4" s="5"/>
      <c r="AO4" s="6"/>
      <c r="AP4" s="6"/>
      <c r="AQ4" s="8"/>
      <c r="AR4" s="178"/>
      <c r="AS4" s="178"/>
      <c r="AT4" s="178" t="s">
        <v>100</v>
      </c>
      <c r="AU4" s="178"/>
      <c r="AX4" s="5"/>
      <c r="AY4" s="6"/>
      <c r="AZ4" s="6"/>
      <c r="BA4" s="8"/>
      <c r="BB4" s="178"/>
      <c r="BC4" s="178"/>
      <c r="BD4" s="178" t="s">
        <v>100</v>
      </c>
      <c r="BE4" s="178"/>
      <c r="BH4" s="5"/>
      <c r="BI4" s="6"/>
      <c r="BJ4" s="6"/>
      <c r="BK4" s="8"/>
      <c r="BL4" s="178"/>
      <c r="BM4" s="178"/>
      <c r="BN4" s="178" t="s">
        <v>100</v>
      </c>
      <c r="BO4" s="178"/>
      <c r="BR4" s="5"/>
      <c r="BS4" s="6"/>
      <c r="BT4" s="6"/>
      <c r="BU4" s="8"/>
      <c r="BV4" s="178"/>
      <c r="BW4" s="178"/>
      <c r="BX4" s="178" t="s">
        <v>100</v>
      </c>
      <c r="BY4" s="178"/>
      <c r="CB4" s="5"/>
      <c r="CC4" s="6"/>
      <c r="CD4" s="6"/>
      <c r="CE4" s="8"/>
      <c r="CF4" s="178"/>
      <c r="CG4" s="178"/>
      <c r="CH4" s="178" t="s">
        <v>100</v>
      </c>
      <c r="CI4" s="178"/>
    </row>
    <row r="5" spans="5:87" ht="12.75">
      <c r="E5" s="9"/>
      <c r="F5" s="9"/>
      <c r="G5" s="9"/>
      <c r="H5" s="9"/>
      <c r="J5" s="5"/>
      <c r="K5" s="6"/>
      <c r="L5" s="6"/>
      <c r="M5" s="8"/>
      <c r="N5" s="9"/>
      <c r="O5" s="9"/>
      <c r="P5" s="9"/>
      <c r="Q5" s="9"/>
      <c r="T5" s="5"/>
      <c r="U5" s="6"/>
      <c r="V5" s="6"/>
      <c r="W5" s="8"/>
      <c r="X5" s="9"/>
      <c r="Y5" s="9"/>
      <c r="Z5" s="9"/>
      <c r="AA5" s="9"/>
      <c r="AD5" s="5"/>
      <c r="AE5" s="6"/>
      <c r="AF5" s="6"/>
      <c r="AG5" s="8"/>
      <c r="AH5" s="9"/>
      <c r="AI5" s="9"/>
      <c r="AJ5" s="9"/>
      <c r="AK5" s="9"/>
      <c r="AN5" s="5"/>
      <c r="AO5" s="6"/>
      <c r="AP5" s="6"/>
      <c r="AQ5" s="8"/>
      <c r="AR5" s="9"/>
      <c r="AS5" s="9"/>
      <c r="AT5" s="9"/>
      <c r="AU5" s="9"/>
      <c r="AX5" s="5"/>
      <c r="AY5" s="6"/>
      <c r="AZ5" s="6"/>
      <c r="BA5" s="8"/>
      <c r="BB5" s="9"/>
      <c r="BC5" s="9"/>
      <c r="BD5" s="9"/>
      <c r="BE5" s="9"/>
      <c r="BH5" s="5"/>
      <c r="BI5" s="6"/>
      <c r="BJ5" s="6"/>
      <c r="BK5" s="8"/>
      <c r="BL5" s="9"/>
      <c r="BM5" s="9"/>
      <c r="BN5" s="9"/>
      <c r="BO5" s="9"/>
      <c r="BR5" s="5"/>
      <c r="BS5" s="6"/>
      <c r="BT5" s="6"/>
      <c r="BU5" s="8"/>
      <c r="BV5" s="9"/>
      <c r="BW5" s="9"/>
      <c r="BX5" s="9"/>
      <c r="BY5" s="9"/>
      <c r="CB5" s="5"/>
      <c r="CC5" s="6"/>
      <c r="CD5" s="6"/>
      <c r="CE5" s="8"/>
      <c r="CF5" s="9"/>
      <c r="CG5" s="9"/>
      <c r="CH5" s="9"/>
      <c r="CI5" s="9"/>
    </row>
    <row r="6" spans="10:87" ht="12.75">
      <c r="J6" s="5"/>
      <c r="K6" s="6"/>
      <c r="L6" s="6"/>
      <c r="M6" s="8"/>
      <c r="N6" s="3"/>
      <c r="O6" s="3"/>
      <c r="P6" s="3"/>
      <c r="Q6" s="3"/>
      <c r="T6" s="5"/>
      <c r="U6" s="6"/>
      <c r="V6" s="6"/>
      <c r="W6" s="8"/>
      <c r="X6" s="3"/>
      <c r="Y6" s="3"/>
      <c r="Z6" s="3"/>
      <c r="AA6" s="3"/>
      <c r="AD6" s="5"/>
      <c r="AE6" s="6"/>
      <c r="AF6" s="6"/>
      <c r="AG6" s="8"/>
      <c r="AH6" s="3"/>
      <c r="AI6" s="3"/>
      <c r="AJ6" s="3"/>
      <c r="AK6" s="3"/>
      <c r="AN6" s="5"/>
      <c r="AO6" s="6"/>
      <c r="AP6" s="6"/>
      <c r="AQ6" s="8"/>
      <c r="AR6" s="3"/>
      <c r="AS6" s="3"/>
      <c r="AT6" s="3"/>
      <c r="AU6" s="3"/>
      <c r="AX6" s="5"/>
      <c r="AY6" s="6"/>
      <c r="AZ6" s="6"/>
      <c r="BA6" s="8"/>
      <c r="BB6" s="3"/>
      <c r="BC6" s="3"/>
      <c r="BD6" s="3"/>
      <c r="BE6" s="3"/>
      <c r="BH6" s="5"/>
      <c r="BI6" s="6"/>
      <c r="BJ6" s="6"/>
      <c r="BK6" s="8"/>
      <c r="BL6" s="3"/>
      <c r="BM6" s="3"/>
      <c r="BN6" s="3"/>
      <c r="BO6" s="3"/>
      <c r="BR6" s="5"/>
      <c r="BS6" s="6"/>
      <c r="BT6" s="6"/>
      <c r="BU6" s="8"/>
      <c r="BV6" s="3"/>
      <c r="BW6" s="3"/>
      <c r="BX6" s="3"/>
      <c r="BY6" s="3"/>
      <c r="CB6" s="5"/>
      <c r="CC6" s="6"/>
      <c r="CD6" s="6"/>
      <c r="CE6" s="8"/>
      <c r="CF6" s="3"/>
      <c r="CG6" s="3"/>
      <c r="CH6" s="3"/>
      <c r="CI6" s="3"/>
    </row>
    <row r="7" spans="1:85" ht="15.75" customHeight="1">
      <c r="A7" s="175" t="s">
        <v>2</v>
      </c>
      <c r="B7" s="175"/>
      <c r="C7" s="175"/>
      <c r="D7" s="175"/>
      <c r="E7" s="175"/>
      <c r="F7"/>
      <c r="G7"/>
      <c r="H7"/>
      <c r="J7" s="179" t="s">
        <v>2</v>
      </c>
      <c r="K7" s="179"/>
      <c r="L7" s="179"/>
      <c r="M7" s="179"/>
      <c r="N7" s="179"/>
      <c r="O7" s="70"/>
      <c r="T7" s="179" t="s">
        <v>2</v>
      </c>
      <c r="U7" s="179"/>
      <c r="V7" s="179"/>
      <c r="W7" s="179"/>
      <c r="X7" s="179"/>
      <c r="Y7" s="70"/>
      <c r="AD7" s="179" t="s">
        <v>2</v>
      </c>
      <c r="AE7" s="179"/>
      <c r="AF7" s="179"/>
      <c r="AG7" s="179"/>
      <c r="AH7" s="179"/>
      <c r="AI7" s="70"/>
      <c r="AN7" s="179" t="s">
        <v>2</v>
      </c>
      <c r="AO7" s="179"/>
      <c r="AP7" s="179"/>
      <c r="AQ7" s="179"/>
      <c r="AR7" s="179"/>
      <c r="AS7" s="70"/>
      <c r="AX7" s="179" t="s">
        <v>2</v>
      </c>
      <c r="AY7" s="179"/>
      <c r="AZ7" s="179"/>
      <c r="BA7" s="179"/>
      <c r="BB7" s="179"/>
      <c r="BC7" s="70"/>
      <c r="BH7" s="179" t="s">
        <v>2</v>
      </c>
      <c r="BI7" s="179"/>
      <c r="BJ7" s="179"/>
      <c r="BK7" s="179"/>
      <c r="BL7" s="179"/>
      <c r="BM7" s="70"/>
      <c r="BR7" s="179" t="s">
        <v>2</v>
      </c>
      <c r="BS7" s="179"/>
      <c r="BT7" s="179"/>
      <c r="BU7" s="179"/>
      <c r="BV7" s="179"/>
      <c r="BW7" s="70"/>
      <c r="CB7" s="179" t="s">
        <v>2</v>
      </c>
      <c r="CC7" s="179"/>
      <c r="CD7" s="179"/>
      <c r="CE7" s="179"/>
      <c r="CF7" s="179"/>
      <c r="CG7" s="70"/>
    </row>
    <row r="8" spans="1:87" ht="12.75" customHeight="1" thickBot="1">
      <c r="A8" s="34"/>
      <c r="C8" s="176"/>
      <c r="D8" s="176"/>
      <c r="J8" s="102"/>
      <c r="K8" s="6"/>
      <c r="L8" s="180"/>
      <c r="M8" s="180"/>
      <c r="N8" s="3"/>
      <c r="O8" s="3"/>
      <c r="P8" s="3"/>
      <c r="Q8" s="3"/>
      <c r="T8" s="102"/>
      <c r="U8" s="6"/>
      <c r="V8" s="180"/>
      <c r="W8" s="180"/>
      <c r="X8" s="3"/>
      <c r="Y8" s="3"/>
      <c r="Z8" s="3"/>
      <c r="AA8" s="3"/>
      <c r="AD8" s="102"/>
      <c r="AE8" s="6"/>
      <c r="AF8" s="180"/>
      <c r="AG8" s="180"/>
      <c r="AH8" s="3"/>
      <c r="AI8" s="3"/>
      <c r="AJ8" s="3"/>
      <c r="AK8" s="3"/>
      <c r="AN8" s="102"/>
      <c r="AO8" s="6"/>
      <c r="AP8" s="180"/>
      <c r="AQ8" s="180"/>
      <c r="AR8" s="3"/>
      <c r="AS8" s="3"/>
      <c r="AT8" s="3"/>
      <c r="AU8" s="3"/>
      <c r="AX8" s="102"/>
      <c r="AY8" s="6"/>
      <c r="AZ8" s="180"/>
      <c r="BA8" s="180"/>
      <c r="BB8" s="3"/>
      <c r="BC8" s="3"/>
      <c r="BD8" s="3"/>
      <c r="BE8" s="3"/>
      <c r="BH8" s="102"/>
      <c r="BI8" s="6"/>
      <c r="BJ8" s="180"/>
      <c r="BK8" s="180"/>
      <c r="BL8" s="3"/>
      <c r="BM8" s="3"/>
      <c r="BN8" s="3"/>
      <c r="BO8" s="3"/>
      <c r="BR8" s="102"/>
      <c r="BS8" s="6"/>
      <c r="BT8" s="180"/>
      <c r="BU8" s="180"/>
      <c r="BV8" s="3"/>
      <c r="BW8" s="3"/>
      <c r="BX8" s="3"/>
      <c r="BY8" s="3"/>
      <c r="CB8" s="102"/>
      <c r="CC8" s="6"/>
      <c r="CD8" s="180"/>
      <c r="CE8" s="180"/>
      <c r="CF8" s="3"/>
      <c r="CG8" s="3"/>
      <c r="CH8" s="3"/>
      <c r="CI8" s="3"/>
    </row>
    <row r="9" spans="1:87" ht="39" customHeight="1" thickBot="1">
      <c r="A9" s="10" t="s">
        <v>3</v>
      </c>
      <c r="B9" s="10" t="s">
        <v>4</v>
      </c>
      <c r="C9" s="10" t="s">
        <v>5</v>
      </c>
      <c r="D9" s="11" t="s">
        <v>0</v>
      </c>
      <c r="E9" s="47" t="s">
        <v>92</v>
      </c>
      <c r="F9" s="12" t="s">
        <v>94</v>
      </c>
      <c r="G9" s="12" t="s">
        <v>95</v>
      </c>
      <c r="H9" s="47" t="s">
        <v>93</v>
      </c>
      <c r="J9" s="103" t="s">
        <v>3</v>
      </c>
      <c r="K9" s="104" t="s">
        <v>4</v>
      </c>
      <c r="L9" s="104" t="s">
        <v>5</v>
      </c>
      <c r="M9" s="105" t="s">
        <v>0</v>
      </c>
      <c r="N9" s="106" t="s">
        <v>92</v>
      </c>
      <c r="O9" s="107" t="s">
        <v>94</v>
      </c>
      <c r="P9" s="107" t="s">
        <v>95</v>
      </c>
      <c r="Q9" s="108" t="s">
        <v>93</v>
      </c>
      <c r="T9" s="101" t="s">
        <v>3</v>
      </c>
      <c r="U9" s="144" t="s">
        <v>4</v>
      </c>
      <c r="V9" s="144" t="s">
        <v>5</v>
      </c>
      <c r="W9" s="145" t="s">
        <v>0</v>
      </c>
      <c r="X9" s="146" t="s">
        <v>92</v>
      </c>
      <c r="Y9" s="147" t="s">
        <v>94</v>
      </c>
      <c r="Z9" s="147" t="s">
        <v>95</v>
      </c>
      <c r="AA9" s="148" t="s">
        <v>93</v>
      </c>
      <c r="AD9" s="101" t="s">
        <v>3</v>
      </c>
      <c r="AE9" s="144" t="s">
        <v>4</v>
      </c>
      <c r="AF9" s="144" t="s">
        <v>5</v>
      </c>
      <c r="AG9" s="145" t="s">
        <v>0</v>
      </c>
      <c r="AH9" s="146" t="s">
        <v>92</v>
      </c>
      <c r="AI9" s="147" t="s">
        <v>94</v>
      </c>
      <c r="AJ9" s="147" t="s">
        <v>95</v>
      </c>
      <c r="AK9" s="148" t="s">
        <v>93</v>
      </c>
      <c r="AN9" s="101" t="s">
        <v>3</v>
      </c>
      <c r="AO9" s="144" t="s">
        <v>4</v>
      </c>
      <c r="AP9" s="144" t="s">
        <v>5</v>
      </c>
      <c r="AQ9" s="145" t="s">
        <v>0</v>
      </c>
      <c r="AR9" s="146" t="s">
        <v>92</v>
      </c>
      <c r="AS9" s="147" t="s">
        <v>94</v>
      </c>
      <c r="AT9" s="147" t="s">
        <v>95</v>
      </c>
      <c r="AU9" s="148" t="s">
        <v>93</v>
      </c>
      <c r="AX9" s="101" t="s">
        <v>3</v>
      </c>
      <c r="AY9" s="144" t="s">
        <v>4</v>
      </c>
      <c r="AZ9" s="144" t="s">
        <v>5</v>
      </c>
      <c r="BA9" s="145" t="s">
        <v>0</v>
      </c>
      <c r="BB9" s="146" t="s">
        <v>92</v>
      </c>
      <c r="BC9" s="147" t="s">
        <v>94</v>
      </c>
      <c r="BD9" s="147" t="s">
        <v>95</v>
      </c>
      <c r="BE9" s="148" t="s">
        <v>93</v>
      </c>
      <c r="BH9" s="101" t="s">
        <v>3</v>
      </c>
      <c r="BI9" s="144" t="s">
        <v>4</v>
      </c>
      <c r="BJ9" s="144" t="s">
        <v>5</v>
      </c>
      <c r="BK9" s="145" t="s">
        <v>0</v>
      </c>
      <c r="BL9" s="146" t="s">
        <v>92</v>
      </c>
      <c r="BM9" s="147" t="s">
        <v>94</v>
      </c>
      <c r="BN9" s="147" t="s">
        <v>95</v>
      </c>
      <c r="BO9" s="148" t="s">
        <v>93</v>
      </c>
      <c r="BR9" s="101" t="s">
        <v>3</v>
      </c>
      <c r="BS9" s="144" t="s">
        <v>4</v>
      </c>
      <c r="BT9" s="144" t="s">
        <v>5</v>
      </c>
      <c r="BU9" s="145" t="s">
        <v>0</v>
      </c>
      <c r="BV9" s="146" t="s">
        <v>92</v>
      </c>
      <c r="BW9" s="147" t="s">
        <v>94</v>
      </c>
      <c r="BX9" s="147" t="s">
        <v>95</v>
      </c>
      <c r="BY9" s="148" t="s">
        <v>93</v>
      </c>
      <c r="CB9" s="101" t="s">
        <v>3</v>
      </c>
      <c r="CC9" s="144" t="s">
        <v>4</v>
      </c>
      <c r="CD9" s="144" t="s">
        <v>5</v>
      </c>
      <c r="CE9" s="145" t="s">
        <v>0</v>
      </c>
      <c r="CF9" s="146" t="s">
        <v>92</v>
      </c>
      <c r="CG9" s="147" t="s">
        <v>94</v>
      </c>
      <c r="CH9" s="147" t="s">
        <v>95</v>
      </c>
      <c r="CI9" s="148" t="s">
        <v>93</v>
      </c>
    </row>
    <row r="10" spans="1:87" ht="23.25" customHeight="1" thickBot="1">
      <c r="A10" s="30" t="s">
        <v>6</v>
      </c>
      <c r="B10" s="22"/>
      <c r="C10" s="22"/>
      <c r="D10" s="23" t="s">
        <v>7</v>
      </c>
      <c r="E10" s="2">
        <f>E11+E13+E15</f>
        <v>114300</v>
      </c>
      <c r="F10" s="2"/>
      <c r="G10" s="2"/>
      <c r="H10" s="2">
        <f>H11+H13+H15</f>
        <v>114300</v>
      </c>
      <c r="J10" s="109" t="s">
        <v>6</v>
      </c>
      <c r="K10" s="22"/>
      <c r="L10" s="22"/>
      <c r="M10" s="23" t="s">
        <v>7</v>
      </c>
      <c r="N10" s="2">
        <f>SUM(H10)</f>
        <v>114300</v>
      </c>
      <c r="O10" s="2">
        <f>SUM(O11,O13,O15)</f>
        <v>0</v>
      </c>
      <c r="P10" s="2">
        <f>SUM(P11,P13,P15)</f>
        <v>0</v>
      </c>
      <c r="Q10" s="110">
        <f>Q11+Q13+Q15</f>
        <v>114300</v>
      </c>
      <c r="T10" s="77" t="s">
        <v>6</v>
      </c>
      <c r="U10" s="78"/>
      <c r="V10" s="78"/>
      <c r="W10" s="79" t="s">
        <v>7</v>
      </c>
      <c r="X10" s="80">
        <f>SUM(Q10)</f>
        <v>114300</v>
      </c>
      <c r="Y10" s="80">
        <f>SUM(Y11,Y13,Y15)</f>
        <v>0</v>
      </c>
      <c r="Z10" s="80">
        <f>SUM(Z11,Z13,Z15)</f>
        <v>0</v>
      </c>
      <c r="AA10" s="81">
        <f>AA11+AA13+AA15</f>
        <v>114300</v>
      </c>
      <c r="AD10" s="77" t="s">
        <v>6</v>
      </c>
      <c r="AE10" s="78"/>
      <c r="AF10" s="78"/>
      <c r="AG10" s="79" t="s">
        <v>7</v>
      </c>
      <c r="AH10" s="80">
        <f>SUM(AA10)</f>
        <v>114300</v>
      </c>
      <c r="AI10" s="80">
        <f>SUM(AI11,AI13,AI15)</f>
        <v>0</v>
      </c>
      <c r="AJ10" s="80">
        <f>SUM(AJ11,AJ13,AJ15)</f>
        <v>0</v>
      </c>
      <c r="AK10" s="81">
        <f>AK11+AK13+AK15</f>
        <v>114300</v>
      </c>
      <c r="AN10" s="77" t="s">
        <v>6</v>
      </c>
      <c r="AO10" s="78"/>
      <c r="AP10" s="78"/>
      <c r="AQ10" s="79" t="s">
        <v>7</v>
      </c>
      <c r="AR10" s="80">
        <f>SUM(AK10)</f>
        <v>114300</v>
      </c>
      <c r="AS10" s="80">
        <f>SUM(AS11,AS13,AS15)</f>
        <v>0</v>
      </c>
      <c r="AT10" s="80">
        <f>SUM(AT11,AT13,AT15)</f>
        <v>0</v>
      </c>
      <c r="AU10" s="81">
        <f>AU11+AU13+AU15</f>
        <v>114300</v>
      </c>
      <c r="AX10" s="77" t="s">
        <v>6</v>
      </c>
      <c r="AY10" s="78"/>
      <c r="AZ10" s="78"/>
      <c r="BA10" s="79" t="s">
        <v>7</v>
      </c>
      <c r="BB10" s="80">
        <f>SUM(AU10)</f>
        <v>114300</v>
      </c>
      <c r="BC10" s="80">
        <f>SUM(BC11,BC13,BC15)</f>
        <v>0</v>
      </c>
      <c r="BD10" s="80">
        <f>SUM(BD11,BD13,BD15)</f>
        <v>0</v>
      </c>
      <c r="BE10" s="81">
        <f>BE11+BE13+BE15</f>
        <v>114300</v>
      </c>
      <c r="BH10" s="77" t="s">
        <v>6</v>
      </c>
      <c r="BI10" s="78"/>
      <c r="BJ10" s="78"/>
      <c r="BK10" s="79" t="s">
        <v>7</v>
      </c>
      <c r="BL10" s="80">
        <f>SUM(BE10)</f>
        <v>114300</v>
      </c>
      <c r="BM10" s="80">
        <f>SUM(BM11,BM13,BM15)</f>
        <v>0</v>
      </c>
      <c r="BN10" s="80">
        <f>SUM(BN11,BN13,BN15)</f>
        <v>0</v>
      </c>
      <c r="BO10" s="81">
        <f>BO11+BO13+BO15</f>
        <v>114300</v>
      </c>
      <c r="BR10" s="77" t="s">
        <v>6</v>
      </c>
      <c r="BS10" s="78"/>
      <c r="BT10" s="78"/>
      <c r="BU10" s="79" t="s">
        <v>7</v>
      </c>
      <c r="BV10" s="80">
        <f>SUM(BO10)</f>
        <v>114300</v>
      </c>
      <c r="BW10" s="80">
        <f>SUM(BW11,BW13,BW15)</f>
        <v>0</v>
      </c>
      <c r="BX10" s="80">
        <f>SUM(BX11,BX13,BX15)</f>
        <v>0</v>
      </c>
      <c r="BY10" s="81">
        <f>BY11+BY13+BY15</f>
        <v>114300</v>
      </c>
      <c r="CB10" s="77" t="s">
        <v>6</v>
      </c>
      <c r="CC10" s="78"/>
      <c r="CD10" s="78"/>
      <c r="CE10" s="79" t="s">
        <v>7</v>
      </c>
      <c r="CF10" s="80">
        <f>SUM(BY10)</f>
        <v>114300</v>
      </c>
      <c r="CG10" s="80">
        <f>SUM(CG11,CG13,CG15)</f>
        <v>0</v>
      </c>
      <c r="CH10" s="80">
        <f>SUM(CH11,CH13,CH15)</f>
        <v>0</v>
      </c>
      <c r="CI10" s="81">
        <f>CI11+CI13+CI15</f>
        <v>114300</v>
      </c>
    </row>
    <row r="11" spans="1:87" ht="46.5" customHeight="1">
      <c r="A11" s="13"/>
      <c r="B11" s="14" t="s">
        <v>8</v>
      </c>
      <c r="C11" s="48"/>
      <c r="D11" s="49" t="s">
        <v>71</v>
      </c>
      <c r="E11" s="50">
        <f>SUM(E12)</f>
        <v>99000</v>
      </c>
      <c r="F11" s="50"/>
      <c r="G11" s="50"/>
      <c r="H11" s="50">
        <f>SUM(H12)</f>
        <v>99000</v>
      </c>
      <c r="J11" s="111"/>
      <c r="K11" s="46" t="s">
        <v>8</v>
      </c>
      <c r="L11" s="29"/>
      <c r="M11" s="32" t="s">
        <v>71</v>
      </c>
      <c r="N11" s="71">
        <f aca="true" t="shared" si="0" ref="N11:N77">SUM(H11)</f>
        <v>99000</v>
      </c>
      <c r="O11" s="1">
        <f>SUM(O12)</f>
        <v>0</v>
      </c>
      <c r="P11" s="1">
        <f>SUM(P12)</f>
        <v>0</v>
      </c>
      <c r="Q11" s="138">
        <f>SUM(Q12)</f>
        <v>99000</v>
      </c>
      <c r="T11" s="111"/>
      <c r="U11" s="137" t="s">
        <v>8</v>
      </c>
      <c r="V11" s="122"/>
      <c r="W11" s="123" t="s">
        <v>71</v>
      </c>
      <c r="X11" s="124">
        <f aca="true" t="shared" si="1" ref="X11:X77">SUM(Q11)</f>
        <v>99000</v>
      </c>
      <c r="Y11" s="125">
        <f>SUM(Y12)</f>
        <v>0</v>
      </c>
      <c r="Z11" s="125">
        <f>SUM(Z12)</f>
        <v>0</v>
      </c>
      <c r="AA11" s="126">
        <f>SUM(AA12)</f>
        <v>99000</v>
      </c>
      <c r="AD11" s="111"/>
      <c r="AE11" s="137" t="s">
        <v>8</v>
      </c>
      <c r="AF11" s="122"/>
      <c r="AG11" s="123" t="s">
        <v>71</v>
      </c>
      <c r="AH11" s="124">
        <f aca="true" t="shared" si="2" ref="AH11:AH77">SUM(AA11)</f>
        <v>99000</v>
      </c>
      <c r="AI11" s="125">
        <f>SUM(AI12)</f>
        <v>0</v>
      </c>
      <c r="AJ11" s="125">
        <f>SUM(AJ12)</f>
        <v>0</v>
      </c>
      <c r="AK11" s="126">
        <f>SUM(AK12)</f>
        <v>99000</v>
      </c>
      <c r="AN11" s="111"/>
      <c r="AO11" s="137" t="s">
        <v>8</v>
      </c>
      <c r="AP11" s="122"/>
      <c r="AQ11" s="123" t="s">
        <v>71</v>
      </c>
      <c r="AR11" s="124">
        <f aca="true" t="shared" si="3" ref="AR11:AR77">SUM(AK11)</f>
        <v>99000</v>
      </c>
      <c r="AS11" s="125">
        <f>SUM(AS12)</f>
        <v>0</v>
      </c>
      <c r="AT11" s="125">
        <f>SUM(AT12)</f>
        <v>0</v>
      </c>
      <c r="AU11" s="126">
        <f>SUM(AU12)</f>
        <v>99000</v>
      </c>
      <c r="AX11" s="111"/>
      <c r="AY11" s="137" t="s">
        <v>8</v>
      </c>
      <c r="AZ11" s="122"/>
      <c r="BA11" s="123" t="s">
        <v>71</v>
      </c>
      <c r="BB11" s="124">
        <f aca="true" t="shared" si="4" ref="BB11:BB77">SUM(AU11)</f>
        <v>99000</v>
      </c>
      <c r="BC11" s="125">
        <f>SUM(BC12)</f>
        <v>0</v>
      </c>
      <c r="BD11" s="125">
        <f>SUM(BD12)</f>
        <v>0</v>
      </c>
      <c r="BE11" s="126">
        <f>SUM(BE12)</f>
        <v>99000</v>
      </c>
      <c r="BH11" s="111"/>
      <c r="BI11" s="137" t="s">
        <v>8</v>
      </c>
      <c r="BJ11" s="122"/>
      <c r="BK11" s="123" t="s">
        <v>71</v>
      </c>
      <c r="BL11" s="124">
        <f aca="true" t="shared" si="5" ref="BL11:BL77">SUM(BE11)</f>
        <v>99000</v>
      </c>
      <c r="BM11" s="125">
        <f>SUM(BM12)</f>
        <v>0</v>
      </c>
      <c r="BN11" s="125">
        <f>SUM(BN12)</f>
        <v>0</v>
      </c>
      <c r="BO11" s="126">
        <f>SUM(BO12)</f>
        <v>99000</v>
      </c>
      <c r="BR11" s="111"/>
      <c r="BS11" s="137" t="s">
        <v>8</v>
      </c>
      <c r="BT11" s="122"/>
      <c r="BU11" s="123" t="s">
        <v>71</v>
      </c>
      <c r="BV11" s="124">
        <f aca="true" t="shared" si="6" ref="BV11:BV77">SUM(BO11)</f>
        <v>99000</v>
      </c>
      <c r="BW11" s="125">
        <f>SUM(BW12)</f>
        <v>0</v>
      </c>
      <c r="BX11" s="125">
        <f>SUM(BX12)</f>
        <v>0</v>
      </c>
      <c r="BY11" s="126">
        <f>SUM(BY12)</f>
        <v>99000</v>
      </c>
      <c r="CB11" s="111"/>
      <c r="CC11" s="137" t="s">
        <v>8</v>
      </c>
      <c r="CD11" s="122"/>
      <c r="CE11" s="123" t="s">
        <v>71</v>
      </c>
      <c r="CF11" s="124">
        <f aca="true" t="shared" si="7" ref="CF11:CF77">SUM(BY11)</f>
        <v>99000</v>
      </c>
      <c r="CG11" s="125">
        <f>SUM(CG12)</f>
        <v>0</v>
      </c>
      <c r="CH11" s="125">
        <f>SUM(CH12)</f>
        <v>0</v>
      </c>
      <c r="CI11" s="126">
        <f>SUM(CI12)</f>
        <v>99000</v>
      </c>
    </row>
    <row r="12" spans="1:87" ht="57" customHeight="1">
      <c r="A12" s="13"/>
      <c r="B12" s="15"/>
      <c r="C12" s="51">
        <v>2110</v>
      </c>
      <c r="D12" s="52" t="s">
        <v>64</v>
      </c>
      <c r="E12" s="53">
        <v>99000</v>
      </c>
      <c r="F12" s="53"/>
      <c r="G12" s="53"/>
      <c r="H12" s="53">
        <v>99000</v>
      </c>
      <c r="J12" s="111"/>
      <c r="K12" s="15"/>
      <c r="L12" s="15">
        <v>2110</v>
      </c>
      <c r="M12" s="16" t="s">
        <v>64</v>
      </c>
      <c r="N12" s="86">
        <f t="shared" si="0"/>
        <v>99000</v>
      </c>
      <c r="O12" s="17"/>
      <c r="P12" s="17"/>
      <c r="Q12" s="116">
        <f>SUM(N12,O12)-P12</f>
        <v>99000</v>
      </c>
      <c r="T12" s="111"/>
      <c r="U12" s="15"/>
      <c r="V12" s="15">
        <v>2110</v>
      </c>
      <c r="W12" s="16" t="s">
        <v>64</v>
      </c>
      <c r="X12" s="86">
        <f t="shared" si="1"/>
        <v>99000</v>
      </c>
      <c r="Y12" s="17"/>
      <c r="Z12" s="17"/>
      <c r="AA12" s="116">
        <f>SUM(X12,Y12)-Z12</f>
        <v>99000</v>
      </c>
      <c r="AD12" s="111"/>
      <c r="AE12" s="15"/>
      <c r="AF12" s="15">
        <v>2110</v>
      </c>
      <c r="AG12" s="16" t="s">
        <v>64</v>
      </c>
      <c r="AH12" s="86">
        <f t="shared" si="2"/>
        <v>99000</v>
      </c>
      <c r="AI12" s="17"/>
      <c r="AJ12" s="17"/>
      <c r="AK12" s="116">
        <f>SUM(AH12,AI12)-AJ12</f>
        <v>99000</v>
      </c>
      <c r="AN12" s="111"/>
      <c r="AO12" s="15"/>
      <c r="AP12" s="15">
        <v>2110</v>
      </c>
      <c r="AQ12" s="16" t="s">
        <v>64</v>
      </c>
      <c r="AR12" s="86">
        <f t="shared" si="3"/>
        <v>99000</v>
      </c>
      <c r="AS12" s="17"/>
      <c r="AT12" s="17"/>
      <c r="AU12" s="116">
        <f>SUM(AR12,AS12)-AT12</f>
        <v>99000</v>
      </c>
      <c r="AX12" s="111"/>
      <c r="AY12" s="15"/>
      <c r="AZ12" s="15">
        <v>2110</v>
      </c>
      <c r="BA12" s="16" t="s">
        <v>64</v>
      </c>
      <c r="BB12" s="86">
        <f t="shared" si="4"/>
        <v>99000</v>
      </c>
      <c r="BC12" s="17"/>
      <c r="BD12" s="17"/>
      <c r="BE12" s="116">
        <f>SUM(BB12,BC12)-BD12</f>
        <v>99000</v>
      </c>
      <c r="BH12" s="111"/>
      <c r="BI12" s="15"/>
      <c r="BJ12" s="15">
        <v>2110</v>
      </c>
      <c r="BK12" s="16" t="s">
        <v>64</v>
      </c>
      <c r="BL12" s="86">
        <f t="shared" si="5"/>
        <v>99000</v>
      </c>
      <c r="BM12" s="17"/>
      <c r="BN12" s="17"/>
      <c r="BO12" s="116">
        <f>SUM(BL12,BM12)-BN12</f>
        <v>99000</v>
      </c>
      <c r="BR12" s="111"/>
      <c r="BS12" s="15"/>
      <c r="BT12" s="15">
        <v>2110</v>
      </c>
      <c r="BU12" s="16" t="s">
        <v>64</v>
      </c>
      <c r="BV12" s="86">
        <f t="shared" si="6"/>
        <v>99000</v>
      </c>
      <c r="BW12" s="17"/>
      <c r="BX12" s="17"/>
      <c r="BY12" s="116">
        <f>SUM(BV12,BW12)-BX12</f>
        <v>99000</v>
      </c>
      <c r="CB12" s="111"/>
      <c r="CC12" s="15"/>
      <c r="CD12" s="15">
        <v>2110</v>
      </c>
      <c r="CE12" s="16" t="s">
        <v>64</v>
      </c>
      <c r="CF12" s="86">
        <f t="shared" si="7"/>
        <v>99000</v>
      </c>
      <c r="CG12" s="17"/>
      <c r="CH12" s="17"/>
      <c r="CI12" s="116">
        <f>SUM(CF12,CG12)-CH12</f>
        <v>99000</v>
      </c>
    </row>
    <row r="13" spans="1:87" ht="28.5" customHeight="1">
      <c r="A13" s="13"/>
      <c r="B13" s="14" t="s">
        <v>62</v>
      </c>
      <c r="C13" s="51"/>
      <c r="D13" s="52" t="s">
        <v>70</v>
      </c>
      <c r="E13" s="53">
        <f>SUM(E14:E14)</f>
        <v>300</v>
      </c>
      <c r="F13" s="53"/>
      <c r="G13" s="53"/>
      <c r="H13" s="53">
        <f>SUM(H14:H14)</f>
        <v>300</v>
      </c>
      <c r="J13" s="111"/>
      <c r="K13" s="46" t="s">
        <v>62</v>
      </c>
      <c r="L13" s="29"/>
      <c r="M13" s="32" t="s">
        <v>70</v>
      </c>
      <c r="N13" s="71">
        <f t="shared" si="0"/>
        <v>300</v>
      </c>
      <c r="O13" s="1">
        <f>SUM(O14)</f>
        <v>0</v>
      </c>
      <c r="P13" s="1">
        <f>SUM(P14)</f>
        <v>0</v>
      </c>
      <c r="Q13" s="138">
        <f>SUM(Q14:Q14)</f>
        <v>300</v>
      </c>
      <c r="T13" s="111"/>
      <c r="U13" s="46" t="s">
        <v>62</v>
      </c>
      <c r="V13" s="29"/>
      <c r="W13" s="32" t="s">
        <v>70</v>
      </c>
      <c r="X13" s="71">
        <f t="shared" si="1"/>
        <v>300</v>
      </c>
      <c r="Y13" s="1">
        <f>SUM(Y14)</f>
        <v>0</v>
      </c>
      <c r="Z13" s="1">
        <f>SUM(Z14)</f>
        <v>0</v>
      </c>
      <c r="AA13" s="138">
        <f>SUM(AA14:AA14)</f>
        <v>300</v>
      </c>
      <c r="AD13" s="111"/>
      <c r="AE13" s="46" t="s">
        <v>62</v>
      </c>
      <c r="AF13" s="29"/>
      <c r="AG13" s="32" t="s">
        <v>70</v>
      </c>
      <c r="AH13" s="71">
        <f t="shared" si="2"/>
        <v>300</v>
      </c>
      <c r="AI13" s="1">
        <f>SUM(AI14)</f>
        <v>0</v>
      </c>
      <c r="AJ13" s="1">
        <f>SUM(AJ14)</f>
        <v>0</v>
      </c>
      <c r="AK13" s="138">
        <f>SUM(AK14:AK14)</f>
        <v>300</v>
      </c>
      <c r="AN13" s="111"/>
      <c r="AO13" s="46" t="s">
        <v>62</v>
      </c>
      <c r="AP13" s="29"/>
      <c r="AQ13" s="32" t="s">
        <v>70</v>
      </c>
      <c r="AR13" s="71">
        <f t="shared" si="3"/>
        <v>300</v>
      </c>
      <c r="AS13" s="1">
        <f>SUM(AS14)</f>
        <v>0</v>
      </c>
      <c r="AT13" s="1">
        <f>SUM(AT14)</f>
        <v>0</v>
      </c>
      <c r="AU13" s="138">
        <f>SUM(AU14:AU14)</f>
        <v>300</v>
      </c>
      <c r="AX13" s="111"/>
      <c r="AY13" s="46" t="s">
        <v>62</v>
      </c>
      <c r="AZ13" s="29"/>
      <c r="BA13" s="32" t="s">
        <v>70</v>
      </c>
      <c r="BB13" s="71">
        <f t="shared" si="4"/>
        <v>300</v>
      </c>
      <c r="BC13" s="1">
        <f>SUM(BC14)</f>
        <v>0</v>
      </c>
      <c r="BD13" s="1">
        <f>SUM(BD14)</f>
        <v>0</v>
      </c>
      <c r="BE13" s="138">
        <f>SUM(BE14:BE14)</f>
        <v>300</v>
      </c>
      <c r="BH13" s="111"/>
      <c r="BI13" s="46" t="s">
        <v>62</v>
      </c>
      <c r="BJ13" s="29"/>
      <c r="BK13" s="32" t="s">
        <v>70</v>
      </c>
      <c r="BL13" s="71">
        <f t="shared" si="5"/>
        <v>300</v>
      </c>
      <c r="BM13" s="1">
        <f>SUM(BM14)</f>
        <v>0</v>
      </c>
      <c r="BN13" s="1">
        <f>SUM(BN14)</f>
        <v>0</v>
      </c>
      <c r="BO13" s="138">
        <f>SUM(BO14:BO14)</f>
        <v>300</v>
      </c>
      <c r="BR13" s="111"/>
      <c r="BS13" s="46" t="s">
        <v>62</v>
      </c>
      <c r="BT13" s="29"/>
      <c r="BU13" s="32" t="s">
        <v>70</v>
      </c>
      <c r="BV13" s="71">
        <f t="shared" si="6"/>
        <v>300</v>
      </c>
      <c r="BW13" s="1">
        <f>SUM(BW14)</f>
        <v>0</v>
      </c>
      <c r="BX13" s="1">
        <f>SUM(BX14)</f>
        <v>0</v>
      </c>
      <c r="BY13" s="138">
        <f>SUM(BY14:BY14)</f>
        <v>300</v>
      </c>
      <c r="CB13" s="111"/>
      <c r="CC13" s="46" t="s">
        <v>62</v>
      </c>
      <c r="CD13" s="29"/>
      <c r="CE13" s="32" t="s">
        <v>70</v>
      </c>
      <c r="CF13" s="71">
        <f t="shared" si="7"/>
        <v>300</v>
      </c>
      <c r="CG13" s="1">
        <f>SUM(CG14)</f>
        <v>0</v>
      </c>
      <c r="CH13" s="1">
        <f>SUM(CH14)</f>
        <v>0</v>
      </c>
      <c r="CI13" s="138">
        <f>SUM(CI14:CI14)</f>
        <v>300</v>
      </c>
    </row>
    <row r="14" spans="1:87" ht="53.25" customHeight="1">
      <c r="A14" s="13"/>
      <c r="B14" s="15"/>
      <c r="C14" s="51">
        <v>2360</v>
      </c>
      <c r="D14" s="52" t="s">
        <v>91</v>
      </c>
      <c r="E14" s="53">
        <v>300</v>
      </c>
      <c r="F14" s="53"/>
      <c r="G14" s="53"/>
      <c r="H14" s="53">
        <f>SUM(E14,F14)-G14</f>
        <v>300</v>
      </c>
      <c r="J14" s="111"/>
      <c r="K14" s="15"/>
      <c r="L14" s="15">
        <v>2360</v>
      </c>
      <c r="M14" s="16" t="s">
        <v>91</v>
      </c>
      <c r="N14" s="86">
        <f t="shared" si="0"/>
        <v>300</v>
      </c>
      <c r="O14" s="17"/>
      <c r="P14" s="17"/>
      <c r="Q14" s="116">
        <f>SUM(N14,O14)-P14</f>
        <v>300</v>
      </c>
      <c r="T14" s="111"/>
      <c r="U14" s="15"/>
      <c r="V14" s="15">
        <v>2360</v>
      </c>
      <c r="W14" s="16" t="s">
        <v>91</v>
      </c>
      <c r="X14" s="86">
        <f t="shared" si="1"/>
        <v>300</v>
      </c>
      <c r="Y14" s="17"/>
      <c r="Z14" s="17"/>
      <c r="AA14" s="116">
        <f>SUM(X14,Y14)-Z14</f>
        <v>300</v>
      </c>
      <c r="AD14" s="111"/>
      <c r="AE14" s="15"/>
      <c r="AF14" s="15">
        <v>2360</v>
      </c>
      <c r="AG14" s="16" t="s">
        <v>91</v>
      </c>
      <c r="AH14" s="86">
        <f t="shared" si="2"/>
        <v>300</v>
      </c>
      <c r="AI14" s="17"/>
      <c r="AJ14" s="17"/>
      <c r="AK14" s="116">
        <f>SUM(AH14,AI14)-AJ14</f>
        <v>300</v>
      </c>
      <c r="AN14" s="111"/>
      <c r="AO14" s="15"/>
      <c r="AP14" s="15">
        <v>2360</v>
      </c>
      <c r="AQ14" s="16" t="s">
        <v>91</v>
      </c>
      <c r="AR14" s="86">
        <f t="shared" si="3"/>
        <v>300</v>
      </c>
      <c r="AS14" s="17"/>
      <c r="AT14" s="17"/>
      <c r="AU14" s="116">
        <f>SUM(AR14,AS14)-AT14</f>
        <v>300</v>
      </c>
      <c r="AX14" s="111"/>
      <c r="AY14" s="15"/>
      <c r="AZ14" s="15">
        <v>2360</v>
      </c>
      <c r="BA14" s="16" t="s">
        <v>91</v>
      </c>
      <c r="BB14" s="86">
        <f t="shared" si="4"/>
        <v>300</v>
      </c>
      <c r="BC14" s="17"/>
      <c r="BD14" s="17"/>
      <c r="BE14" s="116">
        <f>SUM(BB14,BC14)-BD14</f>
        <v>300</v>
      </c>
      <c r="BH14" s="111"/>
      <c r="BI14" s="15"/>
      <c r="BJ14" s="15">
        <v>2360</v>
      </c>
      <c r="BK14" s="16" t="s">
        <v>91</v>
      </c>
      <c r="BL14" s="86">
        <f t="shared" si="5"/>
        <v>300</v>
      </c>
      <c r="BM14" s="17"/>
      <c r="BN14" s="17"/>
      <c r="BO14" s="116">
        <f>SUM(BL14,BM14)-BN14</f>
        <v>300</v>
      </c>
      <c r="BR14" s="111"/>
      <c r="BS14" s="15"/>
      <c r="BT14" s="15">
        <v>2360</v>
      </c>
      <c r="BU14" s="16" t="s">
        <v>91</v>
      </c>
      <c r="BV14" s="86">
        <f t="shared" si="6"/>
        <v>300</v>
      </c>
      <c r="BW14" s="17"/>
      <c r="BX14" s="17"/>
      <c r="BY14" s="116">
        <f>SUM(BV14,BW14)-BX14</f>
        <v>300</v>
      </c>
      <c r="CB14" s="111"/>
      <c r="CC14" s="15"/>
      <c r="CD14" s="15">
        <v>2360</v>
      </c>
      <c r="CE14" s="16" t="s">
        <v>91</v>
      </c>
      <c r="CF14" s="86">
        <f t="shared" si="7"/>
        <v>300</v>
      </c>
      <c r="CG14" s="17"/>
      <c r="CH14" s="17"/>
      <c r="CI14" s="116">
        <f>SUM(CF14,CG14)-CH14</f>
        <v>300</v>
      </c>
    </row>
    <row r="15" spans="1:87" ht="27.75" customHeight="1">
      <c r="A15" s="13"/>
      <c r="B15" s="14" t="s">
        <v>72</v>
      </c>
      <c r="C15" s="51"/>
      <c r="D15" s="52" t="s">
        <v>73</v>
      </c>
      <c r="E15" s="53">
        <f>E16</f>
        <v>15000</v>
      </c>
      <c r="F15" s="53"/>
      <c r="G15" s="53"/>
      <c r="H15" s="53">
        <f>H16</f>
        <v>15000</v>
      </c>
      <c r="J15" s="111"/>
      <c r="K15" s="46" t="s">
        <v>72</v>
      </c>
      <c r="L15" s="29"/>
      <c r="M15" s="32" t="s">
        <v>73</v>
      </c>
      <c r="N15" s="71">
        <f t="shared" si="0"/>
        <v>15000</v>
      </c>
      <c r="O15" s="1">
        <f>SUM(O16)</f>
        <v>0</v>
      </c>
      <c r="P15" s="1">
        <f>SUM(P16)</f>
        <v>0</v>
      </c>
      <c r="Q15" s="138">
        <f>Q16</f>
        <v>15000</v>
      </c>
      <c r="T15" s="111"/>
      <c r="U15" s="46" t="s">
        <v>72</v>
      </c>
      <c r="V15" s="29"/>
      <c r="W15" s="32" t="s">
        <v>73</v>
      </c>
      <c r="X15" s="71">
        <f t="shared" si="1"/>
        <v>15000</v>
      </c>
      <c r="Y15" s="1">
        <f>SUM(O16)</f>
        <v>0</v>
      </c>
      <c r="Z15" s="1">
        <f>SUM(P16)</f>
        <v>0</v>
      </c>
      <c r="AA15" s="138">
        <f>AA16</f>
        <v>15000</v>
      </c>
      <c r="AD15" s="111"/>
      <c r="AE15" s="46" t="s">
        <v>72</v>
      </c>
      <c r="AF15" s="29"/>
      <c r="AG15" s="32" t="s">
        <v>73</v>
      </c>
      <c r="AH15" s="71">
        <f t="shared" si="2"/>
        <v>15000</v>
      </c>
      <c r="AI15" s="1">
        <f>SUM(Y16)</f>
        <v>0</v>
      </c>
      <c r="AJ15" s="1">
        <f>SUM(Z16)</f>
        <v>0</v>
      </c>
      <c r="AK15" s="138">
        <f>AK16</f>
        <v>15000</v>
      </c>
      <c r="AN15" s="111"/>
      <c r="AO15" s="46" t="s">
        <v>72</v>
      </c>
      <c r="AP15" s="29"/>
      <c r="AQ15" s="32" t="s">
        <v>73</v>
      </c>
      <c r="AR15" s="71">
        <f t="shared" si="3"/>
        <v>15000</v>
      </c>
      <c r="AS15" s="1">
        <f>SUM(AI16)</f>
        <v>0</v>
      </c>
      <c r="AT15" s="1">
        <f>SUM(AJ16)</f>
        <v>0</v>
      </c>
      <c r="AU15" s="138">
        <f>AU16</f>
        <v>15000</v>
      </c>
      <c r="AX15" s="111"/>
      <c r="AY15" s="46" t="s">
        <v>72</v>
      </c>
      <c r="AZ15" s="29"/>
      <c r="BA15" s="32" t="s">
        <v>73</v>
      </c>
      <c r="BB15" s="71">
        <f t="shared" si="4"/>
        <v>15000</v>
      </c>
      <c r="BC15" s="1">
        <f>SUM(AS16)</f>
        <v>0</v>
      </c>
      <c r="BD15" s="1">
        <f>SUM(AT16)</f>
        <v>0</v>
      </c>
      <c r="BE15" s="138">
        <f>BE16</f>
        <v>15000</v>
      </c>
      <c r="BH15" s="111"/>
      <c r="BI15" s="46" t="s">
        <v>72</v>
      </c>
      <c r="BJ15" s="29"/>
      <c r="BK15" s="32" t="s">
        <v>73</v>
      </c>
      <c r="BL15" s="71">
        <f t="shared" si="5"/>
        <v>15000</v>
      </c>
      <c r="BM15" s="1">
        <f>SUM(BC16)</f>
        <v>0</v>
      </c>
      <c r="BN15" s="1">
        <f>SUM(BD16)</f>
        <v>0</v>
      </c>
      <c r="BO15" s="138">
        <f>BO16</f>
        <v>15000</v>
      </c>
      <c r="BR15" s="111"/>
      <c r="BS15" s="46" t="s">
        <v>72</v>
      </c>
      <c r="BT15" s="29"/>
      <c r="BU15" s="32" t="s">
        <v>73</v>
      </c>
      <c r="BV15" s="71">
        <f t="shared" si="6"/>
        <v>15000</v>
      </c>
      <c r="BW15" s="1">
        <f>SUM(BM16)</f>
        <v>0</v>
      </c>
      <c r="BX15" s="1">
        <f>SUM(BN16)</f>
        <v>0</v>
      </c>
      <c r="BY15" s="138">
        <f>BY16</f>
        <v>15000</v>
      </c>
      <c r="CB15" s="111"/>
      <c r="CC15" s="46" t="s">
        <v>72</v>
      </c>
      <c r="CD15" s="29"/>
      <c r="CE15" s="32" t="s">
        <v>73</v>
      </c>
      <c r="CF15" s="71">
        <f t="shared" si="7"/>
        <v>15000</v>
      </c>
      <c r="CG15" s="1">
        <f>SUM(BW16)</f>
        <v>0</v>
      </c>
      <c r="CH15" s="1">
        <f>SUM(BX16)</f>
        <v>0</v>
      </c>
      <c r="CI15" s="138">
        <f>CI16</f>
        <v>15000</v>
      </c>
    </row>
    <row r="16" spans="1:87" ht="51.75" customHeight="1" thickBot="1">
      <c r="A16" s="13"/>
      <c r="B16" s="15"/>
      <c r="C16" s="54">
        <v>2120</v>
      </c>
      <c r="D16" s="55" t="s">
        <v>24</v>
      </c>
      <c r="E16" s="56">
        <v>15000</v>
      </c>
      <c r="F16" s="56"/>
      <c r="G16" s="56"/>
      <c r="H16" s="56">
        <f>SUM(E16,F16)-G16</f>
        <v>15000</v>
      </c>
      <c r="J16" s="111"/>
      <c r="K16" s="15"/>
      <c r="L16" s="15">
        <v>2120</v>
      </c>
      <c r="M16" s="16" t="s">
        <v>24</v>
      </c>
      <c r="N16" s="86">
        <f t="shared" si="0"/>
        <v>15000</v>
      </c>
      <c r="O16" s="17"/>
      <c r="P16" s="17"/>
      <c r="Q16" s="116">
        <f>SUM(N16,O16)-P16</f>
        <v>15000</v>
      </c>
      <c r="T16" s="111"/>
      <c r="U16" s="15"/>
      <c r="V16" s="15">
        <v>2120</v>
      </c>
      <c r="W16" s="16" t="s">
        <v>24</v>
      </c>
      <c r="X16" s="86">
        <f t="shared" si="1"/>
        <v>15000</v>
      </c>
      <c r="Y16" s="17"/>
      <c r="Z16" s="17"/>
      <c r="AA16" s="116">
        <f>SUM(X16,Y16)-Z16</f>
        <v>15000</v>
      </c>
      <c r="AD16" s="111"/>
      <c r="AE16" s="15"/>
      <c r="AF16" s="15">
        <v>2120</v>
      </c>
      <c r="AG16" s="16" t="s">
        <v>24</v>
      </c>
      <c r="AH16" s="86">
        <f t="shared" si="2"/>
        <v>15000</v>
      </c>
      <c r="AI16" s="17"/>
      <c r="AJ16" s="17"/>
      <c r="AK16" s="116">
        <f>SUM(AH16,AI16)-AJ16</f>
        <v>15000</v>
      </c>
      <c r="AN16" s="111"/>
      <c r="AO16" s="15"/>
      <c r="AP16" s="15">
        <v>2120</v>
      </c>
      <c r="AQ16" s="16" t="s">
        <v>24</v>
      </c>
      <c r="AR16" s="86">
        <f t="shared" si="3"/>
        <v>15000</v>
      </c>
      <c r="AS16" s="17"/>
      <c r="AT16" s="17"/>
      <c r="AU16" s="116">
        <f>SUM(AR16,AS16)-AT16</f>
        <v>15000</v>
      </c>
      <c r="AX16" s="111"/>
      <c r="AY16" s="15"/>
      <c r="AZ16" s="15">
        <v>2120</v>
      </c>
      <c r="BA16" s="16" t="s">
        <v>24</v>
      </c>
      <c r="BB16" s="86">
        <f t="shared" si="4"/>
        <v>15000</v>
      </c>
      <c r="BC16" s="17"/>
      <c r="BD16" s="17"/>
      <c r="BE16" s="116">
        <f>SUM(BB16,BC16)-BD16</f>
        <v>15000</v>
      </c>
      <c r="BH16" s="111"/>
      <c r="BI16" s="15"/>
      <c r="BJ16" s="15">
        <v>2120</v>
      </c>
      <c r="BK16" s="16" t="s">
        <v>24</v>
      </c>
      <c r="BL16" s="86">
        <f t="shared" si="5"/>
        <v>15000</v>
      </c>
      <c r="BM16" s="17"/>
      <c r="BN16" s="17"/>
      <c r="BO16" s="116">
        <f>SUM(BL16,BM16)-BN16</f>
        <v>15000</v>
      </c>
      <c r="BR16" s="111"/>
      <c r="BS16" s="15"/>
      <c r="BT16" s="15">
        <v>2120</v>
      </c>
      <c r="BU16" s="16" t="s">
        <v>24</v>
      </c>
      <c r="BV16" s="86">
        <f t="shared" si="6"/>
        <v>15000</v>
      </c>
      <c r="BW16" s="17"/>
      <c r="BX16" s="17"/>
      <c r="BY16" s="116">
        <f>SUM(BV16,BW16)-BX16</f>
        <v>15000</v>
      </c>
      <c r="CB16" s="111"/>
      <c r="CC16" s="15"/>
      <c r="CD16" s="15">
        <v>2120</v>
      </c>
      <c r="CE16" s="16" t="s">
        <v>24</v>
      </c>
      <c r="CF16" s="86">
        <f t="shared" si="7"/>
        <v>15000</v>
      </c>
      <c r="CG16" s="17"/>
      <c r="CH16" s="17"/>
      <c r="CI16" s="116">
        <f>SUM(CF16,CG16)-CH16</f>
        <v>15000</v>
      </c>
    </row>
    <row r="17" spans="1:87" ht="27.75" customHeight="1" thickBot="1">
      <c r="A17" s="30" t="s">
        <v>9</v>
      </c>
      <c r="B17" s="22"/>
      <c r="C17" s="22"/>
      <c r="D17" s="23" t="s">
        <v>10</v>
      </c>
      <c r="E17" s="2">
        <f>E18</f>
        <v>700</v>
      </c>
      <c r="F17" s="2"/>
      <c r="G17" s="2"/>
      <c r="H17" s="2">
        <f>H18</f>
        <v>700</v>
      </c>
      <c r="J17" s="77" t="s">
        <v>9</v>
      </c>
      <c r="K17" s="78"/>
      <c r="L17" s="78"/>
      <c r="M17" s="79" t="s">
        <v>10</v>
      </c>
      <c r="N17" s="80">
        <f t="shared" si="0"/>
        <v>700</v>
      </c>
      <c r="O17" s="80">
        <f>SUM(O18)</f>
        <v>227380</v>
      </c>
      <c r="P17" s="80">
        <f>SUM(P18)</f>
        <v>0</v>
      </c>
      <c r="Q17" s="81">
        <f>Q18</f>
        <v>228080</v>
      </c>
      <c r="T17" s="77" t="s">
        <v>9</v>
      </c>
      <c r="U17" s="78"/>
      <c r="V17" s="78"/>
      <c r="W17" s="79" t="s">
        <v>10</v>
      </c>
      <c r="X17" s="80">
        <f t="shared" si="1"/>
        <v>228080</v>
      </c>
      <c r="Y17" s="80">
        <f>SUM(Y18)</f>
        <v>0</v>
      </c>
      <c r="Z17" s="80">
        <f>SUM(Z18)</f>
        <v>0</v>
      </c>
      <c r="AA17" s="81">
        <f>AA18</f>
        <v>228080</v>
      </c>
      <c r="AD17" s="77" t="s">
        <v>9</v>
      </c>
      <c r="AE17" s="78"/>
      <c r="AF17" s="78"/>
      <c r="AG17" s="79" t="s">
        <v>10</v>
      </c>
      <c r="AH17" s="80">
        <f t="shared" si="2"/>
        <v>228080</v>
      </c>
      <c r="AI17" s="80">
        <f>SUM(AI18)</f>
        <v>0</v>
      </c>
      <c r="AJ17" s="80">
        <f>SUM(AJ18)</f>
        <v>0</v>
      </c>
      <c r="AK17" s="81">
        <f>AK18</f>
        <v>700</v>
      </c>
      <c r="AN17" s="77" t="s">
        <v>9</v>
      </c>
      <c r="AO17" s="78"/>
      <c r="AP17" s="78"/>
      <c r="AQ17" s="79" t="s">
        <v>10</v>
      </c>
      <c r="AR17" s="80">
        <f t="shared" si="3"/>
        <v>700</v>
      </c>
      <c r="AS17" s="80">
        <f>SUM(AS18)</f>
        <v>0</v>
      </c>
      <c r="AT17" s="80">
        <f>SUM(AT18)</f>
        <v>0</v>
      </c>
      <c r="AU17" s="81">
        <f>AU18</f>
        <v>700</v>
      </c>
      <c r="AX17" s="77" t="s">
        <v>9</v>
      </c>
      <c r="AY17" s="78"/>
      <c r="AZ17" s="78"/>
      <c r="BA17" s="79" t="s">
        <v>10</v>
      </c>
      <c r="BB17" s="80">
        <f t="shared" si="4"/>
        <v>700</v>
      </c>
      <c r="BC17" s="80">
        <f>SUM(BC18)</f>
        <v>0</v>
      </c>
      <c r="BD17" s="80">
        <f>SUM(BD18)</f>
        <v>0</v>
      </c>
      <c r="BE17" s="81">
        <f>BE18</f>
        <v>700</v>
      </c>
      <c r="BH17" s="77" t="s">
        <v>9</v>
      </c>
      <c r="BI17" s="78"/>
      <c r="BJ17" s="78"/>
      <c r="BK17" s="79" t="s">
        <v>10</v>
      </c>
      <c r="BL17" s="80">
        <f t="shared" si="5"/>
        <v>700</v>
      </c>
      <c r="BM17" s="80">
        <f>SUM(BM18)</f>
        <v>0</v>
      </c>
      <c r="BN17" s="80">
        <f>SUM(BN18)</f>
        <v>0</v>
      </c>
      <c r="BO17" s="81">
        <f>BO18</f>
        <v>700</v>
      </c>
      <c r="BR17" s="77" t="s">
        <v>9</v>
      </c>
      <c r="BS17" s="78"/>
      <c r="BT17" s="78"/>
      <c r="BU17" s="79" t="s">
        <v>10</v>
      </c>
      <c r="BV17" s="80">
        <f t="shared" si="6"/>
        <v>700</v>
      </c>
      <c r="BW17" s="80">
        <f>SUM(BW18)</f>
        <v>0</v>
      </c>
      <c r="BX17" s="80">
        <f>SUM(BX18)</f>
        <v>0</v>
      </c>
      <c r="BY17" s="81">
        <f>BY18</f>
        <v>700</v>
      </c>
      <c r="CB17" s="77" t="s">
        <v>9</v>
      </c>
      <c r="CC17" s="78"/>
      <c r="CD17" s="78"/>
      <c r="CE17" s="79" t="s">
        <v>10</v>
      </c>
      <c r="CF17" s="80">
        <f t="shared" si="7"/>
        <v>700</v>
      </c>
      <c r="CG17" s="80">
        <f>SUM(CG18)</f>
        <v>0</v>
      </c>
      <c r="CH17" s="80">
        <f>SUM(CH18)</f>
        <v>0</v>
      </c>
      <c r="CI17" s="81">
        <f>CI18</f>
        <v>700</v>
      </c>
    </row>
    <row r="18" spans="1:87" ht="27.75" customHeight="1">
      <c r="A18" s="13"/>
      <c r="B18" s="14" t="s">
        <v>11</v>
      </c>
      <c r="C18" s="48"/>
      <c r="D18" s="49" t="s">
        <v>12</v>
      </c>
      <c r="E18" s="50">
        <f>E20</f>
        <v>700</v>
      </c>
      <c r="F18" s="50"/>
      <c r="G18" s="50"/>
      <c r="H18" s="50">
        <f>H20</f>
        <v>700</v>
      </c>
      <c r="J18" s="111"/>
      <c r="K18" s="137" t="s">
        <v>11</v>
      </c>
      <c r="L18" s="122"/>
      <c r="M18" s="123" t="s">
        <v>12</v>
      </c>
      <c r="N18" s="124">
        <f t="shared" si="0"/>
        <v>700</v>
      </c>
      <c r="O18" s="125">
        <f>SUM(O19:O20)</f>
        <v>227380</v>
      </c>
      <c r="P18" s="125">
        <f>SUM(P20)</f>
        <v>0</v>
      </c>
      <c r="Q18" s="126">
        <f>Q20+Q19</f>
        <v>228080</v>
      </c>
      <c r="T18" s="111"/>
      <c r="U18" s="137" t="s">
        <v>11</v>
      </c>
      <c r="V18" s="122"/>
      <c r="W18" s="123" t="s">
        <v>12</v>
      </c>
      <c r="X18" s="124">
        <f t="shared" si="1"/>
        <v>228080</v>
      </c>
      <c r="Y18" s="125">
        <f>SUM(O20)</f>
        <v>0</v>
      </c>
      <c r="Z18" s="125">
        <f>SUM(P20)</f>
        <v>0</v>
      </c>
      <c r="AA18" s="126">
        <f>AA20+AA19</f>
        <v>228080</v>
      </c>
      <c r="AD18" s="111"/>
      <c r="AE18" s="137" t="s">
        <v>11</v>
      </c>
      <c r="AF18" s="122"/>
      <c r="AG18" s="123" t="s">
        <v>12</v>
      </c>
      <c r="AH18" s="124">
        <f t="shared" si="2"/>
        <v>228080</v>
      </c>
      <c r="AI18" s="125">
        <f>SUM(Y20)</f>
        <v>0</v>
      </c>
      <c r="AJ18" s="125">
        <f>SUM(Z20)</f>
        <v>0</v>
      </c>
      <c r="AK18" s="126">
        <f>AK20</f>
        <v>700</v>
      </c>
      <c r="AN18" s="111"/>
      <c r="AO18" s="137" t="s">
        <v>11</v>
      </c>
      <c r="AP18" s="122"/>
      <c r="AQ18" s="123" t="s">
        <v>12</v>
      </c>
      <c r="AR18" s="124">
        <f t="shared" si="3"/>
        <v>700</v>
      </c>
      <c r="AS18" s="125">
        <f>SUM(AI20)</f>
        <v>0</v>
      </c>
      <c r="AT18" s="125">
        <f>SUM(AJ20)</f>
        <v>0</v>
      </c>
      <c r="AU18" s="126">
        <f>AU20</f>
        <v>700</v>
      </c>
      <c r="AX18" s="111"/>
      <c r="AY18" s="137" t="s">
        <v>11</v>
      </c>
      <c r="AZ18" s="122"/>
      <c r="BA18" s="123" t="s">
        <v>12</v>
      </c>
      <c r="BB18" s="124">
        <f t="shared" si="4"/>
        <v>700</v>
      </c>
      <c r="BC18" s="125">
        <f>SUM(AS20)</f>
        <v>0</v>
      </c>
      <c r="BD18" s="125">
        <f>SUM(AT20)</f>
        <v>0</v>
      </c>
      <c r="BE18" s="126">
        <f>BE20</f>
        <v>700</v>
      </c>
      <c r="BH18" s="111"/>
      <c r="BI18" s="137" t="s">
        <v>11</v>
      </c>
      <c r="BJ18" s="122"/>
      <c r="BK18" s="123" t="s">
        <v>12</v>
      </c>
      <c r="BL18" s="124">
        <f t="shared" si="5"/>
        <v>700</v>
      </c>
      <c r="BM18" s="125">
        <f>SUM(BC20)</f>
        <v>0</v>
      </c>
      <c r="BN18" s="125">
        <f>SUM(BD20)</f>
        <v>0</v>
      </c>
      <c r="BO18" s="126">
        <f>BO20</f>
        <v>700</v>
      </c>
      <c r="BR18" s="111"/>
      <c r="BS18" s="137" t="s">
        <v>11</v>
      </c>
      <c r="BT18" s="122"/>
      <c r="BU18" s="123" t="s">
        <v>12</v>
      </c>
      <c r="BV18" s="124">
        <f t="shared" si="6"/>
        <v>700</v>
      </c>
      <c r="BW18" s="125">
        <f>SUM(BM20)</f>
        <v>0</v>
      </c>
      <c r="BX18" s="125">
        <f>SUM(BN20)</f>
        <v>0</v>
      </c>
      <c r="BY18" s="126">
        <f>BY20</f>
        <v>700</v>
      </c>
      <c r="CB18" s="111"/>
      <c r="CC18" s="137" t="s">
        <v>11</v>
      </c>
      <c r="CD18" s="122"/>
      <c r="CE18" s="123" t="s">
        <v>12</v>
      </c>
      <c r="CF18" s="124">
        <f t="shared" si="7"/>
        <v>700</v>
      </c>
      <c r="CG18" s="125">
        <f>SUM(BW20)</f>
        <v>0</v>
      </c>
      <c r="CH18" s="125">
        <f>SUM(BX20)</f>
        <v>0</v>
      </c>
      <c r="CI18" s="126">
        <f>CI20</f>
        <v>700</v>
      </c>
    </row>
    <row r="19" spans="1:87" ht="56.25" customHeight="1">
      <c r="A19" s="13"/>
      <c r="B19" s="15"/>
      <c r="C19" s="54"/>
      <c r="D19" s="55"/>
      <c r="E19" s="56"/>
      <c r="F19" s="56"/>
      <c r="G19" s="56"/>
      <c r="H19" s="56">
        <f>SUM(E19,F19)-G19</f>
        <v>0</v>
      </c>
      <c r="J19" s="111"/>
      <c r="K19" s="29"/>
      <c r="L19" s="29">
        <v>2460</v>
      </c>
      <c r="M19" s="32" t="s">
        <v>104</v>
      </c>
      <c r="N19" s="71">
        <f>SUM(H19)</f>
        <v>0</v>
      </c>
      <c r="O19" s="1">
        <v>227380</v>
      </c>
      <c r="P19" s="1"/>
      <c r="Q19" s="138">
        <f>SUM(N19,O19)-P19</f>
        <v>227380</v>
      </c>
      <c r="T19" s="111"/>
      <c r="U19" s="15"/>
      <c r="V19" s="15">
        <v>2110</v>
      </c>
      <c r="W19" s="16"/>
      <c r="X19" s="86">
        <f>SUM(Q19)</f>
        <v>227380</v>
      </c>
      <c r="Y19" s="17"/>
      <c r="Z19" s="17"/>
      <c r="AA19" s="116">
        <f>SUM(X19,Y19)-Z19</f>
        <v>227380</v>
      </c>
      <c r="AD19" s="111"/>
      <c r="AE19" s="15"/>
      <c r="AF19" s="15">
        <v>2110</v>
      </c>
      <c r="AG19" s="16" t="s">
        <v>64</v>
      </c>
      <c r="AH19" s="86">
        <f>SUM(AA19)</f>
        <v>227380</v>
      </c>
      <c r="AI19" s="17"/>
      <c r="AJ19" s="17"/>
      <c r="AK19" s="116">
        <f>SUM(AH19,AI19)-AJ19</f>
        <v>227380</v>
      </c>
      <c r="AN19" s="111"/>
      <c r="AO19" s="15"/>
      <c r="AP19" s="15">
        <v>2110</v>
      </c>
      <c r="AQ19" s="16" t="s">
        <v>64</v>
      </c>
      <c r="AR19" s="86">
        <f>SUM(AK19)</f>
        <v>227380</v>
      </c>
      <c r="AS19" s="17"/>
      <c r="AT19" s="17"/>
      <c r="AU19" s="116">
        <f>SUM(AR19,AS19)-AT19</f>
        <v>227380</v>
      </c>
      <c r="AX19" s="111"/>
      <c r="AY19" s="15"/>
      <c r="AZ19" s="15">
        <v>2110</v>
      </c>
      <c r="BA19" s="16" t="s">
        <v>64</v>
      </c>
      <c r="BB19" s="86">
        <f>SUM(AU19)</f>
        <v>227380</v>
      </c>
      <c r="BC19" s="17"/>
      <c r="BD19" s="17"/>
      <c r="BE19" s="116">
        <f>SUM(BB19,BC19)-BD19</f>
        <v>227380</v>
      </c>
      <c r="BH19" s="111"/>
      <c r="BI19" s="15"/>
      <c r="BJ19" s="15">
        <v>2110</v>
      </c>
      <c r="BK19" s="16" t="s">
        <v>64</v>
      </c>
      <c r="BL19" s="86">
        <f>SUM(BE19)</f>
        <v>227380</v>
      </c>
      <c r="BM19" s="17"/>
      <c r="BN19" s="17"/>
      <c r="BO19" s="116">
        <f>SUM(BL19,BM19)-BN19</f>
        <v>227380</v>
      </c>
      <c r="BR19" s="111"/>
      <c r="BS19" s="15"/>
      <c r="BT19" s="15">
        <v>2110</v>
      </c>
      <c r="BU19" s="16" t="s">
        <v>64</v>
      </c>
      <c r="BV19" s="86">
        <f>SUM(BO19)</f>
        <v>227380</v>
      </c>
      <c r="BW19" s="17"/>
      <c r="BX19" s="17"/>
      <c r="BY19" s="116">
        <f>SUM(BV19,BW19)-BX19</f>
        <v>227380</v>
      </c>
      <c r="CB19" s="111"/>
      <c r="CC19" s="15"/>
      <c r="CD19" s="15">
        <v>2110</v>
      </c>
      <c r="CE19" s="16" t="s">
        <v>64</v>
      </c>
      <c r="CF19" s="86">
        <f>SUM(BY19)</f>
        <v>227380</v>
      </c>
      <c r="CG19" s="17"/>
      <c r="CH19" s="17"/>
      <c r="CI19" s="116">
        <f>SUM(CF19,CG19)-CH19</f>
        <v>227380</v>
      </c>
    </row>
    <row r="20" spans="1:87" ht="56.25" customHeight="1" thickBot="1">
      <c r="A20" s="13"/>
      <c r="B20" s="15"/>
      <c r="C20" s="54">
        <v>2110</v>
      </c>
      <c r="D20" s="55" t="s">
        <v>64</v>
      </c>
      <c r="E20" s="56">
        <v>700</v>
      </c>
      <c r="F20" s="56"/>
      <c r="G20" s="56"/>
      <c r="H20" s="56">
        <f>SUM(E20,F20)-G20</f>
        <v>700</v>
      </c>
      <c r="J20" s="111"/>
      <c r="K20" s="15"/>
      <c r="L20" s="15">
        <v>2110</v>
      </c>
      <c r="M20" s="16" t="s">
        <v>64</v>
      </c>
      <c r="N20" s="136">
        <f t="shared" si="0"/>
        <v>700</v>
      </c>
      <c r="O20" s="17"/>
      <c r="P20" s="17"/>
      <c r="Q20" s="116">
        <f>SUM(N20,O20)-P20</f>
        <v>700</v>
      </c>
      <c r="T20" s="111"/>
      <c r="U20" s="15"/>
      <c r="V20" s="15">
        <v>2110</v>
      </c>
      <c r="W20" s="16" t="s">
        <v>64</v>
      </c>
      <c r="X20" s="86">
        <f t="shared" si="1"/>
        <v>700</v>
      </c>
      <c r="Y20" s="17"/>
      <c r="Z20" s="17"/>
      <c r="AA20" s="116">
        <f>SUM(X20,Y20)-Z20</f>
        <v>700</v>
      </c>
      <c r="AD20" s="111"/>
      <c r="AE20" s="15"/>
      <c r="AF20" s="15">
        <v>2110</v>
      </c>
      <c r="AG20" s="16" t="s">
        <v>64</v>
      </c>
      <c r="AH20" s="86">
        <f t="shared" si="2"/>
        <v>700</v>
      </c>
      <c r="AI20" s="17"/>
      <c r="AJ20" s="17"/>
      <c r="AK20" s="116">
        <f>SUM(AH20,AI20)-AJ20</f>
        <v>700</v>
      </c>
      <c r="AN20" s="111"/>
      <c r="AO20" s="15"/>
      <c r="AP20" s="15">
        <v>2110</v>
      </c>
      <c r="AQ20" s="16" t="s">
        <v>64</v>
      </c>
      <c r="AR20" s="86">
        <f t="shared" si="3"/>
        <v>700</v>
      </c>
      <c r="AS20" s="17"/>
      <c r="AT20" s="17"/>
      <c r="AU20" s="116">
        <f>SUM(AR20,AS20)-AT20</f>
        <v>700</v>
      </c>
      <c r="AX20" s="111"/>
      <c r="AY20" s="15"/>
      <c r="AZ20" s="15">
        <v>2110</v>
      </c>
      <c r="BA20" s="16" t="s">
        <v>64</v>
      </c>
      <c r="BB20" s="86">
        <f t="shared" si="4"/>
        <v>700</v>
      </c>
      <c r="BC20" s="17"/>
      <c r="BD20" s="17"/>
      <c r="BE20" s="116">
        <f>SUM(BB20,BC20)-BD20</f>
        <v>700</v>
      </c>
      <c r="BH20" s="111"/>
      <c r="BI20" s="15"/>
      <c r="BJ20" s="15">
        <v>2110</v>
      </c>
      <c r="BK20" s="16" t="s">
        <v>64</v>
      </c>
      <c r="BL20" s="86">
        <f t="shared" si="5"/>
        <v>700</v>
      </c>
      <c r="BM20" s="17"/>
      <c r="BN20" s="17"/>
      <c r="BO20" s="116">
        <f>SUM(BL20,BM20)-BN20</f>
        <v>700</v>
      </c>
      <c r="BR20" s="111"/>
      <c r="BS20" s="15"/>
      <c r="BT20" s="15">
        <v>2110</v>
      </c>
      <c r="BU20" s="16" t="s">
        <v>64</v>
      </c>
      <c r="BV20" s="86">
        <f t="shared" si="6"/>
        <v>700</v>
      </c>
      <c r="BW20" s="17"/>
      <c r="BX20" s="17"/>
      <c r="BY20" s="116">
        <f>SUM(BV20,BW20)-BX20</f>
        <v>700</v>
      </c>
      <c r="CB20" s="111"/>
      <c r="CC20" s="15"/>
      <c r="CD20" s="15">
        <v>2110</v>
      </c>
      <c r="CE20" s="16" t="s">
        <v>64</v>
      </c>
      <c r="CF20" s="86">
        <f t="shared" si="7"/>
        <v>700</v>
      </c>
      <c r="CG20" s="17"/>
      <c r="CH20" s="17"/>
      <c r="CI20" s="116">
        <f>SUM(CF20,CG20)-CH20</f>
        <v>700</v>
      </c>
    </row>
    <row r="21" spans="1:87" ht="27.75" customHeight="1" thickBot="1">
      <c r="A21" s="10">
        <v>600</v>
      </c>
      <c r="B21" s="22"/>
      <c r="C21" s="22"/>
      <c r="D21" s="23" t="s">
        <v>13</v>
      </c>
      <c r="E21" s="2">
        <f>SUM(E22)</f>
        <v>103000</v>
      </c>
      <c r="F21" s="2"/>
      <c r="G21" s="2"/>
      <c r="H21" s="2">
        <f>H22</f>
        <v>103000</v>
      </c>
      <c r="J21" s="82">
        <v>600</v>
      </c>
      <c r="K21" s="78"/>
      <c r="L21" s="78"/>
      <c r="M21" s="79" t="s">
        <v>13</v>
      </c>
      <c r="N21" s="80">
        <f t="shared" si="0"/>
        <v>103000</v>
      </c>
      <c r="O21" s="80">
        <f>SUM(O22)</f>
        <v>286500</v>
      </c>
      <c r="P21" s="80">
        <f>SUM(P22)</f>
        <v>100000</v>
      </c>
      <c r="Q21" s="81">
        <f>Q22</f>
        <v>289500</v>
      </c>
      <c r="T21" s="82">
        <v>600</v>
      </c>
      <c r="U21" s="78"/>
      <c r="V21" s="78"/>
      <c r="W21" s="79" t="s">
        <v>13</v>
      </c>
      <c r="X21" s="80">
        <f t="shared" si="1"/>
        <v>289500</v>
      </c>
      <c r="Y21" s="80">
        <f>SUM(Y22)</f>
        <v>0</v>
      </c>
      <c r="Z21" s="80">
        <f>SUM(Z22)</f>
        <v>0</v>
      </c>
      <c r="AA21" s="81">
        <f>AA22</f>
        <v>289500</v>
      </c>
      <c r="AD21" s="82">
        <v>600</v>
      </c>
      <c r="AE21" s="78"/>
      <c r="AF21" s="78"/>
      <c r="AG21" s="79" t="s">
        <v>13</v>
      </c>
      <c r="AH21" s="80">
        <f t="shared" si="2"/>
        <v>289500</v>
      </c>
      <c r="AI21" s="80">
        <f>SUM(AI22)</f>
        <v>0</v>
      </c>
      <c r="AJ21" s="80">
        <f>SUM(AJ22)</f>
        <v>0</v>
      </c>
      <c r="AK21" s="81">
        <f>AK22</f>
        <v>289500</v>
      </c>
      <c r="AN21" s="82">
        <v>600</v>
      </c>
      <c r="AO21" s="78"/>
      <c r="AP21" s="78"/>
      <c r="AQ21" s="79" t="s">
        <v>13</v>
      </c>
      <c r="AR21" s="80">
        <f t="shared" si="3"/>
        <v>289500</v>
      </c>
      <c r="AS21" s="80">
        <f>SUM(AS22)</f>
        <v>0</v>
      </c>
      <c r="AT21" s="80">
        <f>SUM(AT22)</f>
        <v>0</v>
      </c>
      <c r="AU21" s="81">
        <f>AU22</f>
        <v>289500</v>
      </c>
      <c r="AX21" s="82">
        <v>600</v>
      </c>
      <c r="AY21" s="78"/>
      <c r="AZ21" s="78"/>
      <c r="BA21" s="79" t="s">
        <v>13</v>
      </c>
      <c r="BB21" s="80">
        <f t="shared" si="4"/>
        <v>289500</v>
      </c>
      <c r="BC21" s="80">
        <f>SUM(BC22)</f>
        <v>0</v>
      </c>
      <c r="BD21" s="80">
        <f>SUM(BD22)</f>
        <v>0</v>
      </c>
      <c r="BE21" s="81">
        <f>BE22</f>
        <v>289500</v>
      </c>
      <c r="BH21" s="82">
        <v>600</v>
      </c>
      <c r="BI21" s="78"/>
      <c r="BJ21" s="78"/>
      <c r="BK21" s="79" t="s">
        <v>13</v>
      </c>
      <c r="BL21" s="80">
        <f t="shared" si="5"/>
        <v>289500</v>
      </c>
      <c r="BM21" s="80">
        <f>SUM(BM22)</f>
        <v>0</v>
      </c>
      <c r="BN21" s="80">
        <f>SUM(BN22)</f>
        <v>0</v>
      </c>
      <c r="BO21" s="81">
        <f>BO22</f>
        <v>289500</v>
      </c>
      <c r="BR21" s="82">
        <v>600</v>
      </c>
      <c r="BS21" s="78"/>
      <c r="BT21" s="78"/>
      <c r="BU21" s="79" t="s">
        <v>13</v>
      </c>
      <c r="BV21" s="80">
        <f t="shared" si="6"/>
        <v>289500</v>
      </c>
      <c r="BW21" s="80">
        <f>SUM(BW22)</f>
        <v>0</v>
      </c>
      <c r="BX21" s="80">
        <f>SUM(BX22)</f>
        <v>0</v>
      </c>
      <c r="BY21" s="81">
        <f>BY22</f>
        <v>289500</v>
      </c>
      <c r="CB21" s="82">
        <v>600</v>
      </c>
      <c r="CC21" s="78"/>
      <c r="CD21" s="78"/>
      <c r="CE21" s="79" t="s">
        <v>13</v>
      </c>
      <c r="CF21" s="80">
        <f t="shared" si="7"/>
        <v>289500</v>
      </c>
      <c r="CG21" s="80">
        <f>SUM(CG22)</f>
        <v>0</v>
      </c>
      <c r="CH21" s="80">
        <f>SUM(CH22)</f>
        <v>0</v>
      </c>
      <c r="CI21" s="81">
        <f>CI22</f>
        <v>289500</v>
      </c>
    </row>
    <row r="22" spans="1:87" ht="27.75" customHeight="1">
      <c r="A22" s="13"/>
      <c r="B22" s="15">
        <v>60014</v>
      </c>
      <c r="C22" s="48"/>
      <c r="D22" s="49" t="s">
        <v>14</v>
      </c>
      <c r="E22" s="50">
        <f>SUM(E25,E23)</f>
        <v>103000</v>
      </c>
      <c r="F22" s="50"/>
      <c r="G22" s="50"/>
      <c r="H22" s="50">
        <f>SUM(E22:F22)-G22</f>
        <v>103000</v>
      </c>
      <c r="J22" s="111"/>
      <c r="K22" s="122">
        <v>60014</v>
      </c>
      <c r="L22" s="122"/>
      <c r="M22" s="123" t="s">
        <v>14</v>
      </c>
      <c r="N22" s="124">
        <f t="shared" si="0"/>
        <v>103000</v>
      </c>
      <c r="O22" s="125">
        <f>SUM(O23:O25)</f>
        <v>286500</v>
      </c>
      <c r="P22" s="125">
        <f>SUM(P23:P25)</f>
        <v>100000</v>
      </c>
      <c r="Q22" s="126">
        <f>SUM(N22:O22)-P22</f>
        <v>289500</v>
      </c>
      <c r="T22" s="111"/>
      <c r="U22" s="122">
        <v>60014</v>
      </c>
      <c r="V22" s="122"/>
      <c r="W22" s="123" t="s">
        <v>14</v>
      </c>
      <c r="X22" s="124">
        <f t="shared" si="1"/>
        <v>289500</v>
      </c>
      <c r="Y22" s="125">
        <f>SUM(Y23:Y25)</f>
        <v>0</v>
      </c>
      <c r="Z22" s="125">
        <f>SUM(Z23:Z25)</f>
        <v>0</v>
      </c>
      <c r="AA22" s="126">
        <f>SUM(X22:Y22)-Z22</f>
        <v>289500</v>
      </c>
      <c r="AD22" s="111"/>
      <c r="AE22" s="122">
        <v>60014</v>
      </c>
      <c r="AF22" s="122"/>
      <c r="AG22" s="123" t="s">
        <v>14</v>
      </c>
      <c r="AH22" s="124">
        <f t="shared" si="2"/>
        <v>289500</v>
      </c>
      <c r="AI22" s="125">
        <f>SUM(AI23:AI25)</f>
        <v>0</v>
      </c>
      <c r="AJ22" s="125">
        <f>SUM(AJ23:AJ25)</f>
        <v>0</v>
      </c>
      <c r="AK22" s="126">
        <f>SUM(AH22:AI22)-AJ22</f>
        <v>289500</v>
      </c>
      <c r="AN22" s="111"/>
      <c r="AO22" s="122">
        <v>60014</v>
      </c>
      <c r="AP22" s="122"/>
      <c r="AQ22" s="123" t="s">
        <v>14</v>
      </c>
      <c r="AR22" s="124">
        <f t="shared" si="3"/>
        <v>289500</v>
      </c>
      <c r="AS22" s="125">
        <f>SUM(AS23:AS25)</f>
        <v>0</v>
      </c>
      <c r="AT22" s="125">
        <f>SUM(AT23:AT25)</f>
        <v>0</v>
      </c>
      <c r="AU22" s="126">
        <f>SUM(AR22:AS22)-AT22</f>
        <v>289500</v>
      </c>
      <c r="AX22" s="111"/>
      <c r="AY22" s="122">
        <v>60014</v>
      </c>
      <c r="AZ22" s="122"/>
      <c r="BA22" s="123" t="s">
        <v>14</v>
      </c>
      <c r="BB22" s="124">
        <f t="shared" si="4"/>
        <v>289500</v>
      </c>
      <c r="BC22" s="125">
        <f>SUM(BC23:BC25)</f>
        <v>0</v>
      </c>
      <c r="BD22" s="125">
        <f>SUM(BD23:BD25)</f>
        <v>0</v>
      </c>
      <c r="BE22" s="126">
        <f>SUM(BB22:BC22)-BD22</f>
        <v>289500</v>
      </c>
      <c r="BH22" s="111"/>
      <c r="BI22" s="122">
        <v>60014</v>
      </c>
      <c r="BJ22" s="122"/>
      <c r="BK22" s="123" t="s">
        <v>14</v>
      </c>
      <c r="BL22" s="124">
        <f t="shared" si="5"/>
        <v>289500</v>
      </c>
      <c r="BM22" s="125">
        <f>SUM(BM23:BM25)</f>
        <v>0</v>
      </c>
      <c r="BN22" s="125">
        <f>SUM(BN23:BN25)</f>
        <v>0</v>
      </c>
      <c r="BO22" s="126">
        <f>SUM(BL22:BM22)-BN22</f>
        <v>289500</v>
      </c>
      <c r="BR22" s="111"/>
      <c r="BS22" s="122">
        <v>60014</v>
      </c>
      <c r="BT22" s="122"/>
      <c r="BU22" s="123" t="s">
        <v>14</v>
      </c>
      <c r="BV22" s="124">
        <f t="shared" si="6"/>
        <v>289500</v>
      </c>
      <c r="BW22" s="125">
        <f>SUM(BW23:BW25)</f>
        <v>0</v>
      </c>
      <c r="BX22" s="125">
        <f>SUM(BX23:BX25)</f>
        <v>0</v>
      </c>
      <c r="BY22" s="126">
        <f>SUM(BV22:BW22)-BX22</f>
        <v>289500</v>
      </c>
      <c r="CB22" s="111"/>
      <c r="CC22" s="122">
        <v>60014</v>
      </c>
      <c r="CD22" s="122"/>
      <c r="CE22" s="123" t="s">
        <v>14</v>
      </c>
      <c r="CF22" s="124">
        <f t="shared" si="7"/>
        <v>289500</v>
      </c>
      <c r="CG22" s="125">
        <f>SUM(CG23:CG25)</f>
        <v>0</v>
      </c>
      <c r="CH22" s="125">
        <f>SUM(CH23:CH25)</f>
        <v>0</v>
      </c>
      <c r="CI22" s="126">
        <f>SUM(CF22:CG22)-CH22</f>
        <v>289500</v>
      </c>
    </row>
    <row r="23" spans="1:87" ht="69.75" customHeight="1">
      <c r="A23" s="13"/>
      <c r="B23" s="15"/>
      <c r="C23" s="51">
        <v>2310</v>
      </c>
      <c r="D23" s="52" t="s">
        <v>96</v>
      </c>
      <c r="E23" s="53">
        <v>100000</v>
      </c>
      <c r="F23" s="53"/>
      <c r="G23" s="53"/>
      <c r="H23" s="53">
        <f>SUM(E23:F23)-G23</f>
        <v>100000</v>
      </c>
      <c r="J23" s="111"/>
      <c r="K23" s="15"/>
      <c r="L23" s="15">
        <v>2310</v>
      </c>
      <c r="M23" s="16" t="s">
        <v>105</v>
      </c>
      <c r="N23" s="86">
        <f t="shared" si="0"/>
        <v>100000</v>
      </c>
      <c r="O23" s="17"/>
      <c r="P23" s="17">
        <v>100000</v>
      </c>
      <c r="Q23" s="116">
        <f>SUM(N23:O23)-P23</f>
        <v>0</v>
      </c>
      <c r="T23" s="111"/>
      <c r="U23" s="15"/>
      <c r="V23" s="59">
        <v>2310</v>
      </c>
      <c r="W23" s="60" t="s">
        <v>96</v>
      </c>
      <c r="X23" s="127">
        <f t="shared" si="1"/>
        <v>0</v>
      </c>
      <c r="Y23" s="61"/>
      <c r="Z23" s="61"/>
      <c r="AA23" s="114">
        <f>SUM(X23:Y23)-Z23</f>
        <v>0</v>
      </c>
      <c r="AD23" s="111"/>
      <c r="AE23" s="15"/>
      <c r="AF23" s="59">
        <v>2310</v>
      </c>
      <c r="AG23" s="60" t="s">
        <v>96</v>
      </c>
      <c r="AH23" s="127">
        <f t="shared" si="2"/>
        <v>0</v>
      </c>
      <c r="AI23" s="61"/>
      <c r="AJ23" s="61"/>
      <c r="AK23" s="114">
        <f>SUM(AH23:AI23)-AJ23</f>
        <v>0</v>
      </c>
      <c r="AN23" s="111"/>
      <c r="AO23" s="15"/>
      <c r="AP23" s="59">
        <v>2310</v>
      </c>
      <c r="AQ23" s="60" t="s">
        <v>96</v>
      </c>
      <c r="AR23" s="127">
        <f t="shared" si="3"/>
        <v>0</v>
      </c>
      <c r="AS23" s="61"/>
      <c r="AT23" s="61"/>
      <c r="AU23" s="114">
        <f>SUM(AR23:AS23)-AT23</f>
        <v>0</v>
      </c>
      <c r="AX23" s="111"/>
      <c r="AY23" s="15"/>
      <c r="AZ23" s="59">
        <v>2310</v>
      </c>
      <c r="BA23" s="60" t="s">
        <v>96</v>
      </c>
      <c r="BB23" s="127">
        <f t="shared" si="4"/>
        <v>0</v>
      </c>
      <c r="BC23" s="61"/>
      <c r="BD23" s="61"/>
      <c r="BE23" s="114">
        <f>SUM(BB23:BC23)-BD23</f>
        <v>0</v>
      </c>
      <c r="BH23" s="111"/>
      <c r="BI23" s="15"/>
      <c r="BJ23" s="59">
        <v>2310</v>
      </c>
      <c r="BK23" s="60" t="s">
        <v>96</v>
      </c>
      <c r="BL23" s="127">
        <f t="shared" si="5"/>
        <v>0</v>
      </c>
      <c r="BM23" s="61"/>
      <c r="BN23" s="61"/>
      <c r="BO23" s="114">
        <f>SUM(BL23:BM23)-BN23</f>
        <v>0</v>
      </c>
      <c r="BR23" s="111"/>
      <c r="BS23" s="15"/>
      <c r="BT23" s="59">
        <v>2310</v>
      </c>
      <c r="BU23" s="60" t="s">
        <v>96</v>
      </c>
      <c r="BV23" s="127">
        <f t="shared" si="6"/>
        <v>0</v>
      </c>
      <c r="BW23" s="61"/>
      <c r="BX23" s="61"/>
      <c r="BY23" s="114">
        <f>SUM(BV23:BW23)-BX23</f>
        <v>0</v>
      </c>
      <c r="CB23" s="111"/>
      <c r="CC23" s="15"/>
      <c r="CD23" s="59">
        <v>2310</v>
      </c>
      <c r="CE23" s="60" t="s">
        <v>96</v>
      </c>
      <c r="CF23" s="127">
        <f t="shared" si="7"/>
        <v>0</v>
      </c>
      <c r="CG23" s="61"/>
      <c r="CH23" s="61"/>
      <c r="CI23" s="114">
        <f>SUM(CF23:CG23)-CH23</f>
        <v>0</v>
      </c>
    </row>
    <row r="24" spans="1:87" ht="69.75" customHeight="1">
      <c r="A24" s="13"/>
      <c r="B24" s="15"/>
      <c r="C24" s="75"/>
      <c r="D24" s="68"/>
      <c r="E24" s="58"/>
      <c r="F24" s="58"/>
      <c r="G24" s="58"/>
      <c r="H24" s="58"/>
      <c r="J24" s="111"/>
      <c r="K24" s="15"/>
      <c r="L24" s="29">
        <v>6610</v>
      </c>
      <c r="M24" s="32" t="s">
        <v>106</v>
      </c>
      <c r="N24" s="71"/>
      <c r="O24" s="1">
        <f>100000+150000+36500</f>
        <v>286500</v>
      </c>
      <c r="P24" s="1"/>
      <c r="Q24" s="138">
        <f>SUM(N24:O24)-P24</f>
        <v>286500</v>
      </c>
      <c r="T24" s="111"/>
      <c r="U24" s="15"/>
      <c r="V24" s="15"/>
      <c r="W24" s="16"/>
      <c r="X24" s="86"/>
      <c r="Y24" s="17"/>
      <c r="Z24" s="17"/>
      <c r="AA24" s="116"/>
      <c r="AD24" s="111"/>
      <c r="AE24" s="15"/>
      <c r="AF24" s="15"/>
      <c r="AG24" s="16"/>
      <c r="AH24" s="86"/>
      <c r="AI24" s="17"/>
      <c r="AJ24" s="17"/>
      <c r="AK24" s="116"/>
      <c r="AN24" s="111"/>
      <c r="AO24" s="15"/>
      <c r="AP24" s="15"/>
      <c r="AQ24" s="16"/>
      <c r="AR24" s="86"/>
      <c r="AS24" s="17"/>
      <c r="AT24" s="17"/>
      <c r="AU24" s="116"/>
      <c r="AX24" s="111"/>
      <c r="AY24" s="15"/>
      <c r="AZ24" s="15"/>
      <c r="BA24" s="16"/>
      <c r="BB24" s="86"/>
      <c r="BC24" s="17"/>
      <c r="BD24" s="17"/>
      <c r="BE24" s="116"/>
      <c r="BH24" s="111"/>
      <c r="BI24" s="15"/>
      <c r="BJ24" s="15"/>
      <c r="BK24" s="16"/>
      <c r="BL24" s="86"/>
      <c r="BM24" s="17"/>
      <c r="BN24" s="17"/>
      <c r="BO24" s="116"/>
      <c r="BR24" s="111"/>
      <c r="BS24" s="15"/>
      <c r="BT24" s="15"/>
      <c r="BU24" s="16"/>
      <c r="BV24" s="86"/>
      <c r="BW24" s="17"/>
      <c r="BX24" s="17"/>
      <c r="BY24" s="116"/>
      <c r="CB24" s="111"/>
      <c r="CC24" s="15"/>
      <c r="CD24" s="15"/>
      <c r="CE24" s="16"/>
      <c r="CF24" s="86"/>
      <c r="CG24" s="17"/>
      <c r="CH24" s="17"/>
      <c r="CI24" s="116"/>
    </row>
    <row r="25" spans="1:87" ht="30" customHeight="1" thickBot="1">
      <c r="A25" s="13"/>
      <c r="B25" s="15"/>
      <c r="C25" s="57" t="s">
        <v>82</v>
      </c>
      <c r="D25" s="55" t="s">
        <v>15</v>
      </c>
      <c r="E25" s="56">
        <v>3000</v>
      </c>
      <c r="F25" s="56"/>
      <c r="G25" s="56"/>
      <c r="H25" s="56">
        <f>SUM(E25,F25)-G25</f>
        <v>3000</v>
      </c>
      <c r="J25" s="111"/>
      <c r="K25" s="15"/>
      <c r="L25" s="14" t="s">
        <v>82</v>
      </c>
      <c r="M25" s="16" t="s">
        <v>15</v>
      </c>
      <c r="N25" s="86">
        <f t="shared" si="0"/>
        <v>3000</v>
      </c>
      <c r="O25" s="17"/>
      <c r="P25" s="17"/>
      <c r="Q25" s="116">
        <f>SUM(N25,O25)-P25</f>
        <v>3000</v>
      </c>
      <c r="T25" s="111"/>
      <c r="U25" s="15"/>
      <c r="V25" s="67" t="s">
        <v>82</v>
      </c>
      <c r="W25" s="68" t="s">
        <v>15</v>
      </c>
      <c r="X25" s="76">
        <f t="shared" si="1"/>
        <v>3000</v>
      </c>
      <c r="Y25" s="58"/>
      <c r="Z25" s="58"/>
      <c r="AA25" s="113">
        <f>SUM(X25,Y25)-Z25</f>
        <v>3000</v>
      </c>
      <c r="AD25" s="111"/>
      <c r="AE25" s="15"/>
      <c r="AF25" s="67" t="s">
        <v>82</v>
      </c>
      <c r="AG25" s="68" t="s">
        <v>15</v>
      </c>
      <c r="AH25" s="76">
        <f t="shared" si="2"/>
        <v>3000</v>
      </c>
      <c r="AI25" s="58"/>
      <c r="AJ25" s="58"/>
      <c r="AK25" s="113">
        <f>SUM(AH25,AI25)-AJ25</f>
        <v>3000</v>
      </c>
      <c r="AN25" s="111"/>
      <c r="AO25" s="15"/>
      <c r="AP25" s="67" t="s">
        <v>82</v>
      </c>
      <c r="AQ25" s="68" t="s">
        <v>15</v>
      </c>
      <c r="AR25" s="76">
        <f t="shared" si="3"/>
        <v>3000</v>
      </c>
      <c r="AS25" s="58"/>
      <c r="AT25" s="58"/>
      <c r="AU25" s="113">
        <f>SUM(AR25,AS25)-AT25</f>
        <v>3000</v>
      </c>
      <c r="AX25" s="111"/>
      <c r="AY25" s="15"/>
      <c r="AZ25" s="67" t="s">
        <v>82</v>
      </c>
      <c r="BA25" s="68" t="s">
        <v>15</v>
      </c>
      <c r="BB25" s="76">
        <f t="shared" si="4"/>
        <v>3000</v>
      </c>
      <c r="BC25" s="58"/>
      <c r="BD25" s="58"/>
      <c r="BE25" s="113">
        <f>SUM(BB25,BC25)-BD25</f>
        <v>3000</v>
      </c>
      <c r="BH25" s="111"/>
      <c r="BI25" s="15"/>
      <c r="BJ25" s="67" t="s">
        <v>82</v>
      </c>
      <c r="BK25" s="68" t="s">
        <v>15</v>
      </c>
      <c r="BL25" s="76">
        <f t="shared" si="5"/>
        <v>3000</v>
      </c>
      <c r="BM25" s="58"/>
      <c r="BN25" s="58"/>
      <c r="BO25" s="113">
        <f>SUM(BL25,BM25)-BN25</f>
        <v>3000</v>
      </c>
      <c r="BR25" s="111"/>
      <c r="BS25" s="15"/>
      <c r="BT25" s="67" t="s">
        <v>82</v>
      </c>
      <c r="BU25" s="68" t="s">
        <v>15</v>
      </c>
      <c r="BV25" s="76">
        <f t="shared" si="6"/>
        <v>3000</v>
      </c>
      <c r="BW25" s="58"/>
      <c r="BX25" s="58"/>
      <c r="BY25" s="113">
        <f>SUM(BV25,BW25)-BX25</f>
        <v>3000</v>
      </c>
      <c r="CB25" s="111"/>
      <c r="CC25" s="15"/>
      <c r="CD25" s="67" t="s">
        <v>82</v>
      </c>
      <c r="CE25" s="68" t="s">
        <v>15</v>
      </c>
      <c r="CF25" s="76">
        <f t="shared" si="7"/>
        <v>3000</v>
      </c>
      <c r="CG25" s="58"/>
      <c r="CH25" s="58"/>
      <c r="CI25" s="113">
        <f>SUM(CF25,CG25)-CH25</f>
        <v>3000</v>
      </c>
    </row>
    <row r="26" spans="1:87" ht="36" customHeight="1" thickBot="1">
      <c r="A26" s="10">
        <v>700</v>
      </c>
      <c r="B26" s="22"/>
      <c r="C26" s="22"/>
      <c r="D26" s="23" t="s">
        <v>16</v>
      </c>
      <c r="E26" s="2">
        <f>E27</f>
        <v>86375</v>
      </c>
      <c r="F26" s="2"/>
      <c r="G26" s="2"/>
      <c r="H26" s="2">
        <f>H27</f>
        <v>86375</v>
      </c>
      <c r="J26" s="82">
        <v>700</v>
      </c>
      <c r="K26" s="78"/>
      <c r="L26" s="78"/>
      <c r="M26" s="79" t="s">
        <v>16</v>
      </c>
      <c r="N26" s="80">
        <f t="shared" si="0"/>
        <v>86375</v>
      </c>
      <c r="O26" s="80">
        <f>SUM(O27)</f>
        <v>0</v>
      </c>
      <c r="P26" s="80">
        <f>SUM(P27)</f>
        <v>0</v>
      </c>
      <c r="Q26" s="81">
        <f>Q27</f>
        <v>86375</v>
      </c>
      <c r="T26" s="82">
        <v>700</v>
      </c>
      <c r="U26" s="78"/>
      <c r="V26" s="78"/>
      <c r="W26" s="79" t="s">
        <v>16</v>
      </c>
      <c r="X26" s="80">
        <f t="shared" si="1"/>
        <v>86375</v>
      </c>
      <c r="Y26" s="80">
        <f>SUM(Y27)</f>
        <v>0</v>
      </c>
      <c r="Z26" s="80">
        <f>SUM(Z27)</f>
        <v>0</v>
      </c>
      <c r="AA26" s="81">
        <f>AA27</f>
        <v>86375</v>
      </c>
      <c r="AD26" s="82">
        <v>700</v>
      </c>
      <c r="AE26" s="78"/>
      <c r="AF26" s="78"/>
      <c r="AG26" s="79" t="s">
        <v>16</v>
      </c>
      <c r="AH26" s="80">
        <f t="shared" si="2"/>
        <v>86375</v>
      </c>
      <c r="AI26" s="80">
        <f>SUM(AI27)</f>
        <v>0</v>
      </c>
      <c r="AJ26" s="80">
        <f>SUM(AJ27)</f>
        <v>0</v>
      </c>
      <c r="AK26" s="81">
        <f>AK27</f>
        <v>86375</v>
      </c>
      <c r="AN26" s="82">
        <v>700</v>
      </c>
      <c r="AO26" s="78"/>
      <c r="AP26" s="78"/>
      <c r="AQ26" s="79" t="s">
        <v>16</v>
      </c>
      <c r="AR26" s="80">
        <f t="shared" si="3"/>
        <v>86375</v>
      </c>
      <c r="AS26" s="80">
        <f>SUM(AS27)</f>
        <v>0</v>
      </c>
      <c r="AT26" s="80">
        <f>SUM(AT27)</f>
        <v>0</v>
      </c>
      <c r="AU26" s="81">
        <f>AU27</f>
        <v>86375</v>
      </c>
      <c r="AX26" s="82">
        <v>700</v>
      </c>
      <c r="AY26" s="78"/>
      <c r="AZ26" s="78"/>
      <c r="BA26" s="79" t="s">
        <v>16</v>
      </c>
      <c r="BB26" s="80">
        <f t="shared" si="4"/>
        <v>86375</v>
      </c>
      <c r="BC26" s="80">
        <f>SUM(BC27)</f>
        <v>0</v>
      </c>
      <c r="BD26" s="80">
        <f>SUM(BD27)</f>
        <v>0</v>
      </c>
      <c r="BE26" s="81">
        <f>BE27</f>
        <v>86375</v>
      </c>
      <c r="BH26" s="82">
        <v>700</v>
      </c>
      <c r="BI26" s="78"/>
      <c r="BJ26" s="78"/>
      <c r="BK26" s="79" t="s">
        <v>16</v>
      </c>
      <c r="BL26" s="80">
        <f t="shared" si="5"/>
        <v>86375</v>
      </c>
      <c r="BM26" s="80">
        <f>SUM(BM27)</f>
        <v>0</v>
      </c>
      <c r="BN26" s="80">
        <f>SUM(BN27)</f>
        <v>0</v>
      </c>
      <c r="BO26" s="81">
        <f>BO27</f>
        <v>86375</v>
      </c>
      <c r="BR26" s="82">
        <v>700</v>
      </c>
      <c r="BS26" s="78"/>
      <c r="BT26" s="78"/>
      <c r="BU26" s="79" t="s">
        <v>16</v>
      </c>
      <c r="BV26" s="80">
        <f t="shared" si="6"/>
        <v>86375</v>
      </c>
      <c r="BW26" s="80">
        <f>SUM(BW27)</f>
        <v>0</v>
      </c>
      <c r="BX26" s="80">
        <f>SUM(BX27)</f>
        <v>0</v>
      </c>
      <c r="BY26" s="81">
        <f>BY27</f>
        <v>86375</v>
      </c>
      <c r="CB26" s="82">
        <v>700</v>
      </c>
      <c r="CC26" s="78"/>
      <c r="CD26" s="78"/>
      <c r="CE26" s="79" t="s">
        <v>16</v>
      </c>
      <c r="CF26" s="80">
        <f t="shared" si="7"/>
        <v>86375</v>
      </c>
      <c r="CG26" s="80">
        <f>SUM(CG27)</f>
        <v>0</v>
      </c>
      <c r="CH26" s="80">
        <f>SUM(CH27)</f>
        <v>0</v>
      </c>
      <c r="CI26" s="81">
        <f>CI27</f>
        <v>86375</v>
      </c>
    </row>
    <row r="27" spans="1:87" ht="28.5" customHeight="1">
      <c r="A27" s="13"/>
      <c r="B27" s="15">
        <v>70005</v>
      </c>
      <c r="C27" s="48"/>
      <c r="D27" s="49" t="s">
        <v>17</v>
      </c>
      <c r="E27" s="50">
        <f>E28+E29</f>
        <v>86375</v>
      </c>
      <c r="F27" s="50"/>
      <c r="G27" s="50"/>
      <c r="H27" s="50">
        <f>H28+H29</f>
        <v>86375</v>
      </c>
      <c r="J27" s="111"/>
      <c r="K27" s="122">
        <v>70005</v>
      </c>
      <c r="L27" s="122"/>
      <c r="M27" s="123" t="s">
        <v>17</v>
      </c>
      <c r="N27" s="124">
        <f t="shared" si="0"/>
        <v>86375</v>
      </c>
      <c r="O27" s="125">
        <f>SUM(O28:O29)</f>
        <v>0</v>
      </c>
      <c r="P27" s="125">
        <f>SUM(P28:P29)</f>
        <v>0</v>
      </c>
      <c r="Q27" s="126">
        <f>Q28+Q29</f>
        <v>86375</v>
      </c>
      <c r="T27" s="111"/>
      <c r="U27" s="122">
        <v>70005</v>
      </c>
      <c r="V27" s="122"/>
      <c r="W27" s="123" t="s">
        <v>17</v>
      </c>
      <c r="X27" s="124">
        <f t="shared" si="1"/>
        <v>86375</v>
      </c>
      <c r="Y27" s="125">
        <f>SUM(Y28:Y29)</f>
        <v>0</v>
      </c>
      <c r="Z27" s="125">
        <f>SUM(Z28:Z29)</f>
        <v>0</v>
      </c>
      <c r="AA27" s="126">
        <f>AA28+AA29</f>
        <v>86375</v>
      </c>
      <c r="AD27" s="111"/>
      <c r="AE27" s="122">
        <v>70005</v>
      </c>
      <c r="AF27" s="122"/>
      <c r="AG27" s="123" t="s">
        <v>17</v>
      </c>
      <c r="AH27" s="124">
        <f t="shared" si="2"/>
        <v>86375</v>
      </c>
      <c r="AI27" s="125">
        <f>SUM(AI28:AI29)</f>
        <v>0</v>
      </c>
      <c r="AJ27" s="125">
        <f>SUM(AJ28:AJ29)</f>
        <v>0</v>
      </c>
      <c r="AK27" s="126">
        <f>AK28+AK29</f>
        <v>86375</v>
      </c>
      <c r="AN27" s="111"/>
      <c r="AO27" s="122">
        <v>70005</v>
      </c>
      <c r="AP27" s="122"/>
      <c r="AQ27" s="123" t="s">
        <v>17</v>
      </c>
      <c r="AR27" s="124">
        <f t="shared" si="3"/>
        <v>86375</v>
      </c>
      <c r="AS27" s="125">
        <f>SUM(AS28:AS29)</f>
        <v>0</v>
      </c>
      <c r="AT27" s="125">
        <f>SUM(AT28:AT29)</f>
        <v>0</v>
      </c>
      <c r="AU27" s="126">
        <f>AU28+AU29</f>
        <v>86375</v>
      </c>
      <c r="AX27" s="111"/>
      <c r="AY27" s="122">
        <v>70005</v>
      </c>
      <c r="AZ27" s="122"/>
      <c r="BA27" s="123" t="s">
        <v>17</v>
      </c>
      <c r="BB27" s="124">
        <f t="shared" si="4"/>
        <v>86375</v>
      </c>
      <c r="BC27" s="125">
        <f>SUM(BC28:BC29)</f>
        <v>0</v>
      </c>
      <c r="BD27" s="125">
        <f>SUM(BD28:BD29)</f>
        <v>0</v>
      </c>
      <c r="BE27" s="126">
        <f>BE28+BE29</f>
        <v>86375</v>
      </c>
      <c r="BH27" s="111"/>
      <c r="BI27" s="122">
        <v>70005</v>
      </c>
      <c r="BJ27" s="122"/>
      <c r="BK27" s="123" t="s">
        <v>17</v>
      </c>
      <c r="BL27" s="124">
        <f t="shared" si="5"/>
        <v>86375</v>
      </c>
      <c r="BM27" s="125">
        <f>SUM(BM28:BM29)</f>
        <v>0</v>
      </c>
      <c r="BN27" s="125">
        <f>SUM(BN28:BN29)</f>
        <v>0</v>
      </c>
      <c r="BO27" s="126">
        <f>BO28+BO29</f>
        <v>86375</v>
      </c>
      <c r="BR27" s="111"/>
      <c r="BS27" s="122">
        <v>70005</v>
      </c>
      <c r="BT27" s="122"/>
      <c r="BU27" s="123" t="s">
        <v>17</v>
      </c>
      <c r="BV27" s="124">
        <f t="shared" si="6"/>
        <v>86375</v>
      </c>
      <c r="BW27" s="125">
        <f>SUM(BW28:BW29)</f>
        <v>0</v>
      </c>
      <c r="BX27" s="125">
        <f>SUM(BX28:BX29)</f>
        <v>0</v>
      </c>
      <c r="BY27" s="126">
        <f>BY28+BY29</f>
        <v>86375</v>
      </c>
      <c r="CB27" s="111"/>
      <c r="CC27" s="122">
        <v>70005</v>
      </c>
      <c r="CD27" s="122"/>
      <c r="CE27" s="123" t="s">
        <v>17</v>
      </c>
      <c r="CF27" s="124">
        <f t="shared" si="7"/>
        <v>86375</v>
      </c>
      <c r="CG27" s="125">
        <f>SUM(CG28:CG29)</f>
        <v>0</v>
      </c>
      <c r="CH27" s="125">
        <f>SUM(CH28:CH29)</f>
        <v>0</v>
      </c>
      <c r="CI27" s="126">
        <f>CI28+CI29</f>
        <v>86375</v>
      </c>
    </row>
    <row r="28" spans="1:87" ht="63.75" customHeight="1">
      <c r="A28" s="13"/>
      <c r="B28" s="15"/>
      <c r="C28" s="51">
        <v>2110</v>
      </c>
      <c r="D28" s="52" t="s">
        <v>64</v>
      </c>
      <c r="E28" s="53">
        <v>5000</v>
      </c>
      <c r="F28" s="53"/>
      <c r="G28" s="53"/>
      <c r="H28" s="53">
        <f>SUM(E28,F28)-G28</f>
        <v>5000</v>
      </c>
      <c r="J28" s="111"/>
      <c r="K28" s="15"/>
      <c r="L28" s="15">
        <v>2110</v>
      </c>
      <c r="M28" s="16" t="s">
        <v>64</v>
      </c>
      <c r="N28" s="86">
        <f t="shared" si="0"/>
        <v>5000</v>
      </c>
      <c r="O28" s="17"/>
      <c r="P28" s="17"/>
      <c r="Q28" s="116">
        <f>SUM(N28,O28)-P28</f>
        <v>5000</v>
      </c>
      <c r="T28" s="111"/>
      <c r="U28" s="15"/>
      <c r="V28" s="59">
        <v>2110</v>
      </c>
      <c r="W28" s="60" t="s">
        <v>64</v>
      </c>
      <c r="X28" s="127">
        <f t="shared" si="1"/>
        <v>5000</v>
      </c>
      <c r="Y28" s="61"/>
      <c r="Z28" s="61"/>
      <c r="AA28" s="114">
        <f>SUM(X28,Y28)-Z28</f>
        <v>5000</v>
      </c>
      <c r="AD28" s="111"/>
      <c r="AE28" s="15"/>
      <c r="AF28" s="59">
        <v>2110</v>
      </c>
      <c r="AG28" s="60" t="s">
        <v>64</v>
      </c>
      <c r="AH28" s="127">
        <f t="shared" si="2"/>
        <v>5000</v>
      </c>
      <c r="AI28" s="61"/>
      <c r="AJ28" s="61"/>
      <c r="AK28" s="114">
        <f>SUM(AH28,AI28)-AJ28</f>
        <v>5000</v>
      </c>
      <c r="AN28" s="111"/>
      <c r="AO28" s="15"/>
      <c r="AP28" s="59">
        <v>2110</v>
      </c>
      <c r="AQ28" s="60" t="s">
        <v>64</v>
      </c>
      <c r="AR28" s="127">
        <f t="shared" si="3"/>
        <v>5000</v>
      </c>
      <c r="AS28" s="61"/>
      <c r="AT28" s="61"/>
      <c r="AU28" s="114">
        <f>SUM(AR28,AS28)-AT28</f>
        <v>5000</v>
      </c>
      <c r="AX28" s="111"/>
      <c r="AY28" s="15"/>
      <c r="AZ28" s="59">
        <v>2110</v>
      </c>
      <c r="BA28" s="60" t="s">
        <v>64</v>
      </c>
      <c r="BB28" s="127">
        <f t="shared" si="4"/>
        <v>5000</v>
      </c>
      <c r="BC28" s="61"/>
      <c r="BD28" s="61"/>
      <c r="BE28" s="114">
        <f>SUM(BB28,BC28)-BD28</f>
        <v>5000</v>
      </c>
      <c r="BH28" s="111"/>
      <c r="BI28" s="15"/>
      <c r="BJ28" s="59">
        <v>2110</v>
      </c>
      <c r="BK28" s="60" t="s">
        <v>64</v>
      </c>
      <c r="BL28" s="127">
        <f t="shared" si="5"/>
        <v>5000</v>
      </c>
      <c r="BM28" s="61"/>
      <c r="BN28" s="61"/>
      <c r="BO28" s="114">
        <f>SUM(BL28,BM28)-BN28</f>
        <v>5000</v>
      </c>
      <c r="BR28" s="111"/>
      <c r="BS28" s="15"/>
      <c r="BT28" s="59">
        <v>2110</v>
      </c>
      <c r="BU28" s="60" t="s">
        <v>64</v>
      </c>
      <c r="BV28" s="127">
        <f t="shared" si="6"/>
        <v>5000</v>
      </c>
      <c r="BW28" s="61"/>
      <c r="BX28" s="61"/>
      <c r="BY28" s="114">
        <f>SUM(BV28,BW28)-BX28</f>
        <v>5000</v>
      </c>
      <c r="CB28" s="111"/>
      <c r="CC28" s="15"/>
      <c r="CD28" s="59">
        <v>2110</v>
      </c>
      <c r="CE28" s="60" t="s">
        <v>64</v>
      </c>
      <c r="CF28" s="127">
        <f t="shared" si="7"/>
        <v>5000</v>
      </c>
      <c r="CG28" s="61"/>
      <c r="CH28" s="61"/>
      <c r="CI28" s="114">
        <f>SUM(CF28,CG28)-CH28</f>
        <v>5000</v>
      </c>
    </row>
    <row r="29" spans="1:87" ht="57" customHeight="1" thickBot="1">
      <c r="A29" s="13"/>
      <c r="B29" s="15"/>
      <c r="C29" s="54">
        <v>2360</v>
      </c>
      <c r="D29" s="55" t="s">
        <v>91</v>
      </c>
      <c r="E29" s="56">
        <v>81375</v>
      </c>
      <c r="F29" s="56"/>
      <c r="G29" s="56"/>
      <c r="H29" s="56">
        <f>SUM(E29,F29)-G29</f>
        <v>81375</v>
      </c>
      <c r="J29" s="111"/>
      <c r="K29" s="15"/>
      <c r="L29" s="157">
        <v>2360</v>
      </c>
      <c r="M29" s="158" t="s">
        <v>91</v>
      </c>
      <c r="N29" s="159">
        <f t="shared" si="0"/>
        <v>81375</v>
      </c>
      <c r="O29" s="160"/>
      <c r="P29" s="160"/>
      <c r="Q29" s="161">
        <f>SUM(N29,O29)-P29</f>
        <v>81375</v>
      </c>
      <c r="T29" s="111"/>
      <c r="U29" s="15"/>
      <c r="V29" s="75">
        <v>2360</v>
      </c>
      <c r="W29" s="68" t="s">
        <v>91</v>
      </c>
      <c r="X29" s="76">
        <f t="shared" si="1"/>
        <v>81375</v>
      </c>
      <c r="Y29" s="58"/>
      <c r="Z29" s="58"/>
      <c r="AA29" s="113">
        <f>SUM(X29,Y29)-Z29</f>
        <v>81375</v>
      </c>
      <c r="AD29" s="111"/>
      <c r="AE29" s="15"/>
      <c r="AF29" s="75">
        <v>2360</v>
      </c>
      <c r="AG29" s="68" t="s">
        <v>91</v>
      </c>
      <c r="AH29" s="76">
        <f t="shared" si="2"/>
        <v>81375</v>
      </c>
      <c r="AI29" s="58"/>
      <c r="AJ29" s="58"/>
      <c r="AK29" s="113">
        <f>SUM(AH29,AI29)-AJ29</f>
        <v>81375</v>
      </c>
      <c r="AN29" s="111"/>
      <c r="AO29" s="15"/>
      <c r="AP29" s="75">
        <v>2360</v>
      </c>
      <c r="AQ29" s="68" t="s">
        <v>91</v>
      </c>
      <c r="AR29" s="76">
        <f t="shared" si="3"/>
        <v>81375</v>
      </c>
      <c r="AS29" s="58"/>
      <c r="AT29" s="58"/>
      <c r="AU29" s="113">
        <f>SUM(AR29,AS29)-AT29</f>
        <v>81375</v>
      </c>
      <c r="AX29" s="111"/>
      <c r="AY29" s="15"/>
      <c r="AZ29" s="75">
        <v>2360</v>
      </c>
      <c r="BA29" s="68" t="s">
        <v>91</v>
      </c>
      <c r="BB29" s="76">
        <f t="shared" si="4"/>
        <v>81375</v>
      </c>
      <c r="BC29" s="58"/>
      <c r="BD29" s="58"/>
      <c r="BE29" s="113">
        <f>SUM(BB29,BC29)-BD29</f>
        <v>81375</v>
      </c>
      <c r="BH29" s="111"/>
      <c r="BI29" s="15"/>
      <c r="BJ29" s="75">
        <v>2360</v>
      </c>
      <c r="BK29" s="68" t="s">
        <v>91</v>
      </c>
      <c r="BL29" s="76">
        <f t="shared" si="5"/>
        <v>81375</v>
      </c>
      <c r="BM29" s="58"/>
      <c r="BN29" s="58"/>
      <c r="BO29" s="113">
        <f>SUM(BL29,BM29)-BN29</f>
        <v>81375</v>
      </c>
      <c r="BR29" s="111"/>
      <c r="BS29" s="15"/>
      <c r="BT29" s="75">
        <v>2360</v>
      </c>
      <c r="BU29" s="68" t="s">
        <v>91</v>
      </c>
      <c r="BV29" s="76">
        <f t="shared" si="6"/>
        <v>81375</v>
      </c>
      <c r="BW29" s="58"/>
      <c r="BX29" s="58"/>
      <c r="BY29" s="113">
        <f>SUM(BV29,BW29)-BX29</f>
        <v>81375</v>
      </c>
      <c r="CB29" s="111"/>
      <c r="CC29" s="15"/>
      <c r="CD29" s="75">
        <v>2360</v>
      </c>
      <c r="CE29" s="68" t="s">
        <v>91</v>
      </c>
      <c r="CF29" s="76">
        <f t="shared" si="7"/>
        <v>81375</v>
      </c>
      <c r="CG29" s="58"/>
      <c r="CH29" s="58"/>
      <c r="CI29" s="113">
        <f>SUM(CF29,CG29)-CH29</f>
        <v>81375</v>
      </c>
    </row>
    <row r="30" spans="1:87" ht="28.5" customHeight="1" thickBot="1">
      <c r="A30" s="10">
        <v>710</v>
      </c>
      <c r="B30" s="22"/>
      <c r="C30" s="22"/>
      <c r="D30" s="23" t="s">
        <v>18</v>
      </c>
      <c r="E30" s="2">
        <f>E31+E33+E35</f>
        <v>272800</v>
      </c>
      <c r="F30" s="2"/>
      <c r="G30" s="2"/>
      <c r="H30" s="2">
        <f>H31+H33+H35</f>
        <v>272800</v>
      </c>
      <c r="J30" s="82">
        <v>710</v>
      </c>
      <c r="K30" s="78"/>
      <c r="L30" s="78"/>
      <c r="M30" s="79" t="s">
        <v>18</v>
      </c>
      <c r="N30" s="80">
        <f t="shared" si="0"/>
        <v>272800</v>
      </c>
      <c r="O30" s="80">
        <f>SUM(O31,O33,O35)</f>
        <v>0</v>
      </c>
      <c r="P30" s="80">
        <f>SUM(P31,P33,P35)</f>
        <v>0</v>
      </c>
      <c r="Q30" s="81">
        <f>Q31+Q33+Q35</f>
        <v>272800</v>
      </c>
      <c r="T30" s="82">
        <v>710</v>
      </c>
      <c r="U30" s="78"/>
      <c r="V30" s="78"/>
      <c r="W30" s="79" t="s">
        <v>18</v>
      </c>
      <c r="X30" s="80">
        <f t="shared" si="1"/>
        <v>272800</v>
      </c>
      <c r="Y30" s="80">
        <f>SUM(Y31,Y33,Y35)</f>
        <v>0</v>
      </c>
      <c r="Z30" s="80">
        <f>SUM(Z31,Z33,Z35)</f>
        <v>0</v>
      </c>
      <c r="AA30" s="81">
        <f>AA31+AA33+AA35</f>
        <v>272800</v>
      </c>
      <c r="AD30" s="82">
        <v>710</v>
      </c>
      <c r="AE30" s="78"/>
      <c r="AF30" s="78"/>
      <c r="AG30" s="79" t="s">
        <v>18</v>
      </c>
      <c r="AH30" s="80">
        <f t="shared" si="2"/>
        <v>272800</v>
      </c>
      <c r="AI30" s="80">
        <f>SUM(AI31,AI33,AI35)</f>
        <v>0</v>
      </c>
      <c r="AJ30" s="80">
        <f>SUM(AJ31,AJ33,AJ35)</f>
        <v>0</v>
      </c>
      <c r="AK30" s="81">
        <f>AK31+AK33+AK35</f>
        <v>272800</v>
      </c>
      <c r="AN30" s="82">
        <v>710</v>
      </c>
      <c r="AO30" s="78"/>
      <c r="AP30" s="78"/>
      <c r="AQ30" s="79" t="s">
        <v>18</v>
      </c>
      <c r="AR30" s="80">
        <f t="shared" si="3"/>
        <v>272800</v>
      </c>
      <c r="AS30" s="80">
        <f>SUM(AS31,AS33,AS35)</f>
        <v>0</v>
      </c>
      <c r="AT30" s="80">
        <f>SUM(AT31,AT33,AT35)</f>
        <v>0</v>
      </c>
      <c r="AU30" s="81">
        <f>AU31+AU33+AU35</f>
        <v>272800</v>
      </c>
      <c r="AX30" s="82">
        <v>710</v>
      </c>
      <c r="AY30" s="78"/>
      <c r="AZ30" s="78"/>
      <c r="BA30" s="79" t="s">
        <v>18</v>
      </c>
      <c r="BB30" s="80">
        <f t="shared" si="4"/>
        <v>272800</v>
      </c>
      <c r="BC30" s="80">
        <f>SUM(BC31,BC33,BC35)</f>
        <v>0</v>
      </c>
      <c r="BD30" s="80">
        <f>SUM(BD31,BD33,BD35)</f>
        <v>0</v>
      </c>
      <c r="BE30" s="81">
        <f>BE31+BE33+BE35</f>
        <v>272800</v>
      </c>
      <c r="BH30" s="82">
        <v>710</v>
      </c>
      <c r="BI30" s="78"/>
      <c r="BJ30" s="78"/>
      <c r="BK30" s="79" t="s">
        <v>18</v>
      </c>
      <c r="BL30" s="80">
        <f t="shared" si="5"/>
        <v>272800</v>
      </c>
      <c r="BM30" s="80">
        <f>SUM(BM31,BM33,BM35)</f>
        <v>0</v>
      </c>
      <c r="BN30" s="80">
        <f>SUM(BN31,BN33,BN35)</f>
        <v>0</v>
      </c>
      <c r="BO30" s="81">
        <f>BO31+BO33+BO35</f>
        <v>272800</v>
      </c>
      <c r="BR30" s="82">
        <v>710</v>
      </c>
      <c r="BS30" s="78"/>
      <c r="BT30" s="78"/>
      <c r="BU30" s="79" t="s">
        <v>18</v>
      </c>
      <c r="BV30" s="80">
        <f t="shared" si="6"/>
        <v>272800</v>
      </c>
      <c r="BW30" s="80">
        <f>SUM(BW31,BW33,BW35)</f>
        <v>0</v>
      </c>
      <c r="BX30" s="80">
        <f>SUM(BX31,BX33,BX35)</f>
        <v>0</v>
      </c>
      <c r="BY30" s="81">
        <f>BY31+BY33+BY35</f>
        <v>272800</v>
      </c>
      <c r="CB30" s="82">
        <v>710</v>
      </c>
      <c r="CC30" s="78"/>
      <c r="CD30" s="78"/>
      <c r="CE30" s="79" t="s">
        <v>18</v>
      </c>
      <c r="CF30" s="80">
        <f t="shared" si="7"/>
        <v>272800</v>
      </c>
      <c r="CG30" s="80">
        <f>SUM(CG31,CG33,CG35)</f>
        <v>0</v>
      </c>
      <c r="CH30" s="80">
        <f>SUM(CH31,CH33,CH35)</f>
        <v>0</v>
      </c>
      <c r="CI30" s="81">
        <f>CI31+CI33+CI35</f>
        <v>272800</v>
      </c>
    </row>
    <row r="31" spans="1:87" ht="36" customHeight="1">
      <c r="A31" s="13"/>
      <c r="B31" s="15">
        <v>71013</v>
      </c>
      <c r="C31" s="48"/>
      <c r="D31" s="49" t="s">
        <v>19</v>
      </c>
      <c r="E31" s="50">
        <f>E32</f>
        <v>115400</v>
      </c>
      <c r="F31" s="50"/>
      <c r="G31" s="50"/>
      <c r="H31" s="50">
        <f>H32</f>
        <v>115400</v>
      </c>
      <c r="J31" s="168"/>
      <c r="K31" s="122">
        <v>71013</v>
      </c>
      <c r="L31" s="122"/>
      <c r="M31" s="123" t="s">
        <v>19</v>
      </c>
      <c r="N31" s="124">
        <f t="shared" si="0"/>
        <v>115400</v>
      </c>
      <c r="O31" s="125">
        <f>SUM(O32)</f>
        <v>0</v>
      </c>
      <c r="P31" s="125">
        <f>SUM(P32)</f>
        <v>0</v>
      </c>
      <c r="Q31" s="126">
        <f>Q32</f>
        <v>115400</v>
      </c>
      <c r="T31" s="111"/>
      <c r="U31" s="122">
        <v>71013</v>
      </c>
      <c r="V31" s="122"/>
      <c r="W31" s="123" t="s">
        <v>19</v>
      </c>
      <c r="X31" s="124">
        <f t="shared" si="1"/>
        <v>115400</v>
      </c>
      <c r="Y31" s="125">
        <f>SUM(Y32)</f>
        <v>0</v>
      </c>
      <c r="Z31" s="125">
        <f>SUM(Z32)</f>
        <v>0</v>
      </c>
      <c r="AA31" s="126">
        <f>AA32</f>
        <v>115400</v>
      </c>
      <c r="AD31" s="111"/>
      <c r="AE31" s="122">
        <v>71013</v>
      </c>
      <c r="AF31" s="122"/>
      <c r="AG31" s="123" t="s">
        <v>19</v>
      </c>
      <c r="AH31" s="124">
        <f t="shared" si="2"/>
        <v>115400</v>
      </c>
      <c r="AI31" s="125">
        <f>SUM(AI32)</f>
        <v>0</v>
      </c>
      <c r="AJ31" s="125">
        <f>SUM(AJ32)</f>
        <v>0</v>
      </c>
      <c r="AK31" s="126">
        <f>AK32</f>
        <v>115400</v>
      </c>
      <c r="AN31" s="111"/>
      <c r="AO31" s="122">
        <v>71013</v>
      </c>
      <c r="AP31" s="122"/>
      <c r="AQ31" s="123" t="s">
        <v>19</v>
      </c>
      <c r="AR31" s="124">
        <f t="shared" si="3"/>
        <v>115400</v>
      </c>
      <c r="AS31" s="125">
        <f>SUM(AS32)</f>
        <v>0</v>
      </c>
      <c r="AT31" s="125">
        <f>SUM(AT32)</f>
        <v>0</v>
      </c>
      <c r="AU31" s="126">
        <f>AU32</f>
        <v>115400</v>
      </c>
      <c r="AX31" s="111"/>
      <c r="AY31" s="122">
        <v>71013</v>
      </c>
      <c r="AZ31" s="122"/>
      <c r="BA31" s="123" t="s">
        <v>19</v>
      </c>
      <c r="BB31" s="124">
        <f t="shared" si="4"/>
        <v>115400</v>
      </c>
      <c r="BC31" s="125">
        <f>SUM(BC32)</f>
        <v>0</v>
      </c>
      <c r="BD31" s="125">
        <f>SUM(BD32)</f>
        <v>0</v>
      </c>
      <c r="BE31" s="126">
        <f>BE32</f>
        <v>115400</v>
      </c>
      <c r="BH31" s="111"/>
      <c r="BI31" s="122">
        <v>71013</v>
      </c>
      <c r="BJ31" s="122"/>
      <c r="BK31" s="123" t="s">
        <v>19</v>
      </c>
      <c r="BL31" s="124">
        <f t="shared" si="5"/>
        <v>115400</v>
      </c>
      <c r="BM31" s="125">
        <f>SUM(BM32)</f>
        <v>0</v>
      </c>
      <c r="BN31" s="125">
        <f>SUM(BN32)</f>
        <v>0</v>
      </c>
      <c r="BO31" s="126">
        <f>BO32</f>
        <v>115400</v>
      </c>
      <c r="BR31" s="111"/>
      <c r="BS31" s="122">
        <v>71013</v>
      </c>
      <c r="BT31" s="122"/>
      <c r="BU31" s="123" t="s">
        <v>19</v>
      </c>
      <c r="BV31" s="124">
        <f t="shared" si="6"/>
        <v>115400</v>
      </c>
      <c r="BW31" s="125">
        <f>SUM(BW32)</f>
        <v>0</v>
      </c>
      <c r="BX31" s="125">
        <f>SUM(BX32)</f>
        <v>0</v>
      </c>
      <c r="BY31" s="126">
        <f>BY32</f>
        <v>115400</v>
      </c>
      <c r="CB31" s="111"/>
      <c r="CC31" s="122">
        <v>71013</v>
      </c>
      <c r="CD31" s="122"/>
      <c r="CE31" s="123" t="s">
        <v>19</v>
      </c>
      <c r="CF31" s="124">
        <f t="shared" si="7"/>
        <v>115400</v>
      </c>
      <c r="CG31" s="125">
        <f>SUM(CG32)</f>
        <v>0</v>
      </c>
      <c r="CH31" s="125">
        <f>SUM(CH32)</f>
        <v>0</v>
      </c>
      <c r="CI31" s="126">
        <f>CI32</f>
        <v>115400</v>
      </c>
    </row>
    <row r="32" spans="1:87" ht="54" customHeight="1">
      <c r="A32" s="13"/>
      <c r="B32" s="15"/>
      <c r="C32" s="51">
        <v>2110</v>
      </c>
      <c r="D32" s="52" t="s">
        <v>64</v>
      </c>
      <c r="E32" s="53">
        <v>115400</v>
      </c>
      <c r="F32" s="53"/>
      <c r="G32" s="53"/>
      <c r="H32" s="53">
        <f>SUM(E32,F32)-G32</f>
        <v>115400</v>
      </c>
      <c r="J32" s="111"/>
      <c r="K32" s="15"/>
      <c r="L32" s="15">
        <v>2110</v>
      </c>
      <c r="M32" s="16" t="s">
        <v>64</v>
      </c>
      <c r="N32" s="86">
        <f t="shared" si="0"/>
        <v>115400</v>
      </c>
      <c r="O32" s="17"/>
      <c r="P32" s="17"/>
      <c r="Q32" s="116">
        <f>SUM(N32,O32)-P32</f>
        <v>115400</v>
      </c>
      <c r="T32" s="111"/>
      <c r="U32" s="15"/>
      <c r="V32" s="15">
        <v>2110</v>
      </c>
      <c r="W32" s="16" t="s">
        <v>64</v>
      </c>
      <c r="X32" s="86">
        <f t="shared" si="1"/>
        <v>115400</v>
      </c>
      <c r="Y32" s="17"/>
      <c r="Z32" s="17"/>
      <c r="AA32" s="116">
        <f>SUM(X32,Y32)-Z32</f>
        <v>115400</v>
      </c>
      <c r="AD32" s="111"/>
      <c r="AE32" s="15"/>
      <c r="AF32" s="15">
        <v>2110</v>
      </c>
      <c r="AG32" s="16" t="s">
        <v>64</v>
      </c>
      <c r="AH32" s="86">
        <f t="shared" si="2"/>
        <v>115400</v>
      </c>
      <c r="AI32" s="17"/>
      <c r="AJ32" s="17"/>
      <c r="AK32" s="116">
        <f>SUM(AH32,AI32)-AJ32</f>
        <v>115400</v>
      </c>
      <c r="AN32" s="111"/>
      <c r="AO32" s="15"/>
      <c r="AP32" s="15">
        <v>2110</v>
      </c>
      <c r="AQ32" s="16" t="s">
        <v>64</v>
      </c>
      <c r="AR32" s="86">
        <f t="shared" si="3"/>
        <v>115400</v>
      </c>
      <c r="AS32" s="17"/>
      <c r="AT32" s="17"/>
      <c r="AU32" s="116">
        <f>SUM(AR32,AS32)-AT32</f>
        <v>115400</v>
      </c>
      <c r="AX32" s="111"/>
      <c r="AY32" s="15"/>
      <c r="AZ32" s="15">
        <v>2110</v>
      </c>
      <c r="BA32" s="16" t="s">
        <v>64</v>
      </c>
      <c r="BB32" s="86">
        <f t="shared" si="4"/>
        <v>115400</v>
      </c>
      <c r="BC32" s="17"/>
      <c r="BD32" s="17"/>
      <c r="BE32" s="116">
        <f>SUM(BB32,BC32)-BD32</f>
        <v>115400</v>
      </c>
      <c r="BH32" s="111"/>
      <c r="BI32" s="15"/>
      <c r="BJ32" s="15">
        <v>2110</v>
      </c>
      <c r="BK32" s="16" t="s">
        <v>64</v>
      </c>
      <c r="BL32" s="86">
        <f t="shared" si="5"/>
        <v>115400</v>
      </c>
      <c r="BM32" s="17"/>
      <c r="BN32" s="17"/>
      <c r="BO32" s="116">
        <f>SUM(BL32,BM32)-BN32</f>
        <v>115400</v>
      </c>
      <c r="BR32" s="111"/>
      <c r="BS32" s="15"/>
      <c r="BT32" s="15">
        <v>2110</v>
      </c>
      <c r="BU32" s="16" t="s">
        <v>64</v>
      </c>
      <c r="BV32" s="86">
        <f t="shared" si="6"/>
        <v>115400</v>
      </c>
      <c r="BW32" s="17"/>
      <c r="BX32" s="17"/>
      <c r="BY32" s="116">
        <f>SUM(BV32,BW32)-BX32</f>
        <v>115400</v>
      </c>
      <c r="CB32" s="111"/>
      <c r="CC32" s="15"/>
      <c r="CD32" s="15">
        <v>2110</v>
      </c>
      <c r="CE32" s="16" t="s">
        <v>64</v>
      </c>
      <c r="CF32" s="86">
        <f t="shared" si="7"/>
        <v>115400</v>
      </c>
      <c r="CG32" s="17"/>
      <c r="CH32" s="17"/>
      <c r="CI32" s="116">
        <f>SUM(CF32,CG32)-CH32</f>
        <v>115400</v>
      </c>
    </row>
    <row r="33" spans="1:87" ht="25.5" customHeight="1">
      <c r="A33" s="13"/>
      <c r="B33" s="15">
        <v>71014</v>
      </c>
      <c r="C33" s="51"/>
      <c r="D33" s="52" t="s">
        <v>20</v>
      </c>
      <c r="E33" s="53">
        <f>E34</f>
        <v>2000</v>
      </c>
      <c r="F33" s="53"/>
      <c r="G33" s="53"/>
      <c r="H33" s="53">
        <f>H34</f>
        <v>2000</v>
      </c>
      <c r="J33" s="111"/>
      <c r="K33" s="29">
        <v>71014</v>
      </c>
      <c r="L33" s="29"/>
      <c r="M33" s="32" t="s">
        <v>20</v>
      </c>
      <c r="N33" s="71">
        <f t="shared" si="0"/>
        <v>2000</v>
      </c>
      <c r="O33" s="1">
        <f>SUM(O34)</f>
        <v>0</v>
      </c>
      <c r="P33" s="1">
        <f>SUM(P34)</f>
        <v>0</v>
      </c>
      <c r="Q33" s="138">
        <f>Q34</f>
        <v>2000</v>
      </c>
      <c r="T33" s="111"/>
      <c r="U33" s="29">
        <v>71014</v>
      </c>
      <c r="V33" s="29"/>
      <c r="W33" s="32" t="s">
        <v>20</v>
      </c>
      <c r="X33" s="71">
        <f t="shared" si="1"/>
        <v>2000</v>
      </c>
      <c r="Y33" s="1">
        <f>SUM(Y34)</f>
        <v>0</v>
      </c>
      <c r="Z33" s="1">
        <f>SUM(Z34)</f>
        <v>0</v>
      </c>
      <c r="AA33" s="138">
        <f>AA34</f>
        <v>2000</v>
      </c>
      <c r="AD33" s="111"/>
      <c r="AE33" s="29">
        <v>71014</v>
      </c>
      <c r="AF33" s="29"/>
      <c r="AG33" s="32" t="s">
        <v>20</v>
      </c>
      <c r="AH33" s="71">
        <f t="shared" si="2"/>
        <v>2000</v>
      </c>
      <c r="AI33" s="1">
        <f>SUM(AI34)</f>
        <v>0</v>
      </c>
      <c r="AJ33" s="1">
        <f>SUM(AJ34)</f>
        <v>0</v>
      </c>
      <c r="AK33" s="138">
        <f>AK34</f>
        <v>2000</v>
      </c>
      <c r="AN33" s="111"/>
      <c r="AO33" s="29">
        <v>71014</v>
      </c>
      <c r="AP33" s="29"/>
      <c r="AQ33" s="32" t="s">
        <v>20</v>
      </c>
      <c r="AR33" s="71">
        <f t="shared" si="3"/>
        <v>2000</v>
      </c>
      <c r="AS33" s="1">
        <f>SUM(AS34)</f>
        <v>0</v>
      </c>
      <c r="AT33" s="1">
        <f>SUM(AT34)</f>
        <v>0</v>
      </c>
      <c r="AU33" s="138">
        <f>AU34</f>
        <v>2000</v>
      </c>
      <c r="AX33" s="111"/>
      <c r="AY33" s="29">
        <v>71014</v>
      </c>
      <c r="AZ33" s="29"/>
      <c r="BA33" s="32" t="s">
        <v>20</v>
      </c>
      <c r="BB33" s="71">
        <f t="shared" si="4"/>
        <v>2000</v>
      </c>
      <c r="BC33" s="1">
        <f>SUM(BC34)</f>
        <v>0</v>
      </c>
      <c r="BD33" s="1">
        <f>SUM(BD34)</f>
        <v>0</v>
      </c>
      <c r="BE33" s="138">
        <f>BE34</f>
        <v>2000</v>
      </c>
      <c r="BH33" s="111"/>
      <c r="BI33" s="29">
        <v>71014</v>
      </c>
      <c r="BJ33" s="29"/>
      <c r="BK33" s="32" t="s">
        <v>20</v>
      </c>
      <c r="BL33" s="71">
        <f t="shared" si="5"/>
        <v>2000</v>
      </c>
      <c r="BM33" s="1">
        <f>SUM(BM34)</f>
        <v>0</v>
      </c>
      <c r="BN33" s="1">
        <f>SUM(BN34)</f>
        <v>0</v>
      </c>
      <c r="BO33" s="138">
        <f>BO34</f>
        <v>2000</v>
      </c>
      <c r="BR33" s="111"/>
      <c r="BS33" s="29">
        <v>71014</v>
      </c>
      <c r="BT33" s="29"/>
      <c r="BU33" s="32" t="s">
        <v>20</v>
      </c>
      <c r="BV33" s="71">
        <f t="shared" si="6"/>
        <v>2000</v>
      </c>
      <c r="BW33" s="1">
        <f>SUM(BW34)</f>
        <v>0</v>
      </c>
      <c r="BX33" s="1">
        <f>SUM(BX34)</f>
        <v>0</v>
      </c>
      <c r="BY33" s="138">
        <f>BY34</f>
        <v>2000</v>
      </c>
      <c r="CB33" s="111"/>
      <c r="CC33" s="29">
        <v>71014</v>
      </c>
      <c r="CD33" s="29"/>
      <c r="CE33" s="32" t="s">
        <v>20</v>
      </c>
      <c r="CF33" s="71">
        <f t="shared" si="7"/>
        <v>2000</v>
      </c>
      <c r="CG33" s="1">
        <f>SUM(CG34)</f>
        <v>0</v>
      </c>
      <c r="CH33" s="1">
        <f>SUM(CH34)</f>
        <v>0</v>
      </c>
      <c r="CI33" s="138">
        <f>CI34</f>
        <v>2000</v>
      </c>
    </row>
    <row r="34" spans="1:87" ht="53.25" customHeight="1">
      <c r="A34" s="13"/>
      <c r="B34" s="15"/>
      <c r="C34" s="51">
        <v>2110</v>
      </c>
      <c r="D34" s="52" t="s">
        <v>64</v>
      </c>
      <c r="E34" s="53">
        <v>2000</v>
      </c>
      <c r="F34" s="53"/>
      <c r="G34" s="53"/>
      <c r="H34" s="53">
        <f>SUM(E34,F34)-G34</f>
        <v>2000</v>
      </c>
      <c r="J34" s="111"/>
      <c r="K34" s="15"/>
      <c r="L34" s="15">
        <v>2110</v>
      </c>
      <c r="M34" s="16" t="s">
        <v>64</v>
      </c>
      <c r="N34" s="86">
        <f t="shared" si="0"/>
        <v>2000</v>
      </c>
      <c r="O34" s="17"/>
      <c r="P34" s="17"/>
      <c r="Q34" s="116">
        <f>SUM(N34,O34)-P34</f>
        <v>2000</v>
      </c>
      <c r="T34" s="111"/>
      <c r="U34" s="15"/>
      <c r="V34" s="15">
        <v>2110</v>
      </c>
      <c r="W34" s="16" t="s">
        <v>64</v>
      </c>
      <c r="X34" s="86">
        <f t="shared" si="1"/>
        <v>2000</v>
      </c>
      <c r="Y34" s="17"/>
      <c r="Z34" s="17"/>
      <c r="AA34" s="116">
        <f>SUM(X34,Y34)-Z34</f>
        <v>2000</v>
      </c>
      <c r="AD34" s="111"/>
      <c r="AE34" s="15"/>
      <c r="AF34" s="15">
        <v>2110</v>
      </c>
      <c r="AG34" s="16" t="s">
        <v>64</v>
      </c>
      <c r="AH34" s="86">
        <f t="shared" si="2"/>
        <v>2000</v>
      </c>
      <c r="AI34" s="17"/>
      <c r="AJ34" s="17"/>
      <c r="AK34" s="116">
        <f>SUM(AH34,AI34)-AJ34</f>
        <v>2000</v>
      </c>
      <c r="AN34" s="111"/>
      <c r="AO34" s="15"/>
      <c r="AP34" s="15">
        <v>2110</v>
      </c>
      <c r="AQ34" s="16" t="s">
        <v>64</v>
      </c>
      <c r="AR34" s="86">
        <f t="shared" si="3"/>
        <v>2000</v>
      </c>
      <c r="AS34" s="17"/>
      <c r="AT34" s="17"/>
      <c r="AU34" s="116">
        <f>SUM(AR34,AS34)-AT34</f>
        <v>2000</v>
      </c>
      <c r="AX34" s="111"/>
      <c r="AY34" s="15"/>
      <c r="AZ34" s="15">
        <v>2110</v>
      </c>
      <c r="BA34" s="16" t="s">
        <v>64</v>
      </c>
      <c r="BB34" s="86">
        <f t="shared" si="4"/>
        <v>2000</v>
      </c>
      <c r="BC34" s="17"/>
      <c r="BD34" s="17"/>
      <c r="BE34" s="116">
        <f>SUM(BB34,BC34)-BD34</f>
        <v>2000</v>
      </c>
      <c r="BH34" s="111"/>
      <c r="BI34" s="15"/>
      <c r="BJ34" s="15">
        <v>2110</v>
      </c>
      <c r="BK34" s="16" t="s">
        <v>64</v>
      </c>
      <c r="BL34" s="86">
        <f t="shared" si="5"/>
        <v>2000</v>
      </c>
      <c r="BM34" s="17"/>
      <c r="BN34" s="17"/>
      <c r="BO34" s="116">
        <f>SUM(BL34,BM34)-BN34</f>
        <v>2000</v>
      </c>
      <c r="BR34" s="111"/>
      <c r="BS34" s="15"/>
      <c r="BT34" s="15">
        <v>2110</v>
      </c>
      <c r="BU34" s="16" t="s">
        <v>64</v>
      </c>
      <c r="BV34" s="86">
        <f t="shared" si="6"/>
        <v>2000</v>
      </c>
      <c r="BW34" s="17"/>
      <c r="BX34" s="17"/>
      <c r="BY34" s="116">
        <f>SUM(BV34,BW34)-BX34</f>
        <v>2000</v>
      </c>
      <c r="CB34" s="111"/>
      <c r="CC34" s="15"/>
      <c r="CD34" s="15">
        <v>2110</v>
      </c>
      <c r="CE34" s="16" t="s">
        <v>64</v>
      </c>
      <c r="CF34" s="86">
        <f t="shared" si="7"/>
        <v>2000</v>
      </c>
      <c r="CG34" s="17"/>
      <c r="CH34" s="17"/>
      <c r="CI34" s="116">
        <f>SUM(CF34,CG34)-CH34</f>
        <v>2000</v>
      </c>
    </row>
    <row r="35" spans="1:87" ht="20.25" customHeight="1">
      <c r="A35" s="13"/>
      <c r="B35" s="15">
        <v>71015</v>
      </c>
      <c r="C35" s="51"/>
      <c r="D35" s="52" t="s">
        <v>21</v>
      </c>
      <c r="E35" s="53">
        <f>E36+E37</f>
        <v>155400</v>
      </c>
      <c r="F35" s="53"/>
      <c r="G35" s="53"/>
      <c r="H35" s="53">
        <f>H36+H37</f>
        <v>155400</v>
      </c>
      <c r="J35" s="111"/>
      <c r="K35" s="29">
        <v>71015</v>
      </c>
      <c r="L35" s="29"/>
      <c r="M35" s="32" t="s">
        <v>21</v>
      </c>
      <c r="N35" s="71">
        <f t="shared" si="0"/>
        <v>155400</v>
      </c>
      <c r="O35" s="1">
        <f>SUM(O36:O37)</f>
        <v>0</v>
      </c>
      <c r="P35" s="1">
        <f>SUM(P36:P37)</f>
        <v>0</v>
      </c>
      <c r="Q35" s="138">
        <f>Q36+Q37</f>
        <v>155400</v>
      </c>
      <c r="T35" s="111"/>
      <c r="U35" s="29">
        <v>71015</v>
      </c>
      <c r="V35" s="29"/>
      <c r="W35" s="32" t="s">
        <v>21</v>
      </c>
      <c r="X35" s="71">
        <f t="shared" si="1"/>
        <v>155400</v>
      </c>
      <c r="Y35" s="1">
        <f>SUM(Y36:Y37)</f>
        <v>0</v>
      </c>
      <c r="Z35" s="1">
        <f>SUM(Z36:Z37)</f>
        <v>0</v>
      </c>
      <c r="AA35" s="138">
        <f>AA36+AA37</f>
        <v>155400</v>
      </c>
      <c r="AD35" s="111"/>
      <c r="AE35" s="29">
        <v>71015</v>
      </c>
      <c r="AF35" s="29"/>
      <c r="AG35" s="32" t="s">
        <v>21</v>
      </c>
      <c r="AH35" s="71">
        <f t="shared" si="2"/>
        <v>155400</v>
      </c>
      <c r="AI35" s="1">
        <f>SUM(AI36:AI37)</f>
        <v>0</v>
      </c>
      <c r="AJ35" s="1">
        <f>SUM(AJ36:AJ37)</f>
        <v>0</v>
      </c>
      <c r="AK35" s="138">
        <f>AK36+AK37</f>
        <v>155400</v>
      </c>
      <c r="AN35" s="111"/>
      <c r="AO35" s="29">
        <v>71015</v>
      </c>
      <c r="AP35" s="29"/>
      <c r="AQ35" s="32" t="s">
        <v>21</v>
      </c>
      <c r="AR35" s="71">
        <f t="shared" si="3"/>
        <v>155400</v>
      </c>
      <c r="AS35" s="1">
        <f>SUM(AS36:AS37)</f>
        <v>0</v>
      </c>
      <c r="AT35" s="1">
        <f>SUM(AT36:AT37)</f>
        <v>0</v>
      </c>
      <c r="AU35" s="138">
        <f>AU36+AU37</f>
        <v>155400</v>
      </c>
      <c r="AX35" s="111"/>
      <c r="AY35" s="29">
        <v>71015</v>
      </c>
      <c r="AZ35" s="29"/>
      <c r="BA35" s="32" t="s">
        <v>21</v>
      </c>
      <c r="BB35" s="71">
        <f t="shared" si="4"/>
        <v>155400</v>
      </c>
      <c r="BC35" s="1">
        <f>SUM(BC36:BC37)</f>
        <v>0</v>
      </c>
      <c r="BD35" s="1">
        <f>SUM(BD36:BD37)</f>
        <v>0</v>
      </c>
      <c r="BE35" s="138">
        <f>BE36+BE37</f>
        <v>155400</v>
      </c>
      <c r="BH35" s="111"/>
      <c r="BI35" s="29">
        <v>71015</v>
      </c>
      <c r="BJ35" s="29"/>
      <c r="BK35" s="32" t="s">
        <v>21</v>
      </c>
      <c r="BL35" s="71">
        <f t="shared" si="5"/>
        <v>155400</v>
      </c>
      <c r="BM35" s="1">
        <f>SUM(BM36:BM37)</f>
        <v>0</v>
      </c>
      <c r="BN35" s="1">
        <f>SUM(BN36:BN37)</f>
        <v>0</v>
      </c>
      <c r="BO35" s="138">
        <f>BO36+BO37</f>
        <v>155400</v>
      </c>
      <c r="BR35" s="111"/>
      <c r="BS35" s="29">
        <v>71015</v>
      </c>
      <c r="BT35" s="29"/>
      <c r="BU35" s="32" t="s">
        <v>21</v>
      </c>
      <c r="BV35" s="71">
        <f t="shared" si="6"/>
        <v>155400</v>
      </c>
      <c r="BW35" s="1">
        <f>SUM(BW36:BW37)</f>
        <v>0</v>
      </c>
      <c r="BX35" s="1">
        <f>SUM(BX36:BX37)</f>
        <v>0</v>
      </c>
      <c r="BY35" s="138">
        <f>BY36+BY37</f>
        <v>155400</v>
      </c>
      <c r="CB35" s="111"/>
      <c r="CC35" s="29">
        <v>71015</v>
      </c>
      <c r="CD35" s="29"/>
      <c r="CE35" s="32" t="s">
        <v>21</v>
      </c>
      <c r="CF35" s="71">
        <f t="shared" si="7"/>
        <v>155400</v>
      </c>
      <c r="CG35" s="1">
        <f>SUM(CG36:CG37)</f>
        <v>0</v>
      </c>
      <c r="CH35" s="1">
        <f>SUM(CH36:CH37)</f>
        <v>0</v>
      </c>
      <c r="CI35" s="138">
        <f>CI36+CI37</f>
        <v>155400</v>
      </c>
    </row>
    <row r="36" spans="1:87" ht="54" customHeight="1">
      <c r="A36" s="13"/>
      <c r="B36" s="15"/>
      <c r="C36" s="54">
        <v>2110</v>
      </c>
      <c r="D36" s="55" t="s">
        <v>64</v>
      </c>
      <c r="E36" s="56">
        <v>151400</v>
      </c>
      <c r="F36" s="56"/>
      <c r="G36" s="56"/>
      <c r="H36" s="56">
        <f>SUM(E36,F36)-G36</f>
        <v>151400</v>
      </c>
      <c r="J36" s="120"/>
      <c r="K36" s="33"/>
      <c r="L36" s="33">
        <v>2110</v>
      </c>
      <c r="M36" s="44" t="s">
        <v>64</v>
      </c>
      <c r="N36" s="72">
        <f t="shared" si="0"/>
        <v>151400</v>
      </c>
      <c r="O36" s="45"/>
      <c r="P36" s="45"/>
      <c r="Q36" s="121">
        <f>SUM(N36,O36)-P36</f>
        <v>151400</v>
      </c>
      <c r="T36" s="111"/>
      <c r="U36" s="15"/>
      <c r="V36" s="59">
        <v>2110</v>
      </c>
      <c r="W36" s="60" t="s">
        <v>64</v>
      </c>
      <c r="X36" s="127">
        <f t="shared" si="1"/>
        <v>151400</v>
      </c>
      <c r="Y36" s="61"/>
      <c r="Z36" s="61"/>
      <c r="AA36" s="114">
        <f>SUM(X36,Y36)-Z36</f>
        <v>151400</v>
      </c>
      <c r="AD36" s="111"/>
      <c r="AE36" s="15"/>
      <c r="AF36" s="59">
        <v>2110</v>
      </c>
      <c r="AG36" s="60" t="s">
        <v>64</v>
      </c>
      <c r="AH36" s="127">
        <f t="shared" si="2"/>
        <v>151400</v>
      </c>
      <c r="AI36" s="61"/>
      <c r="AJ36" s="61"/>
      <c r="AK36" s="114">
        <f>SUM(AH36,AI36)-AJ36</f>
        <v>151400</v>
      </c>
      <c r="AN36" s="111"/>
      <c r="AO36" s="15"/>
      <c r="AP36" s="59">
        <v>2110</v>
      </c>
      <c r="AQ36" s="60" t="s">
        <v>64</v>
      </c>
      <c r="AR36" s="127">
        <f t="shared" si="3"/>
        <v>151400</v>
      </c>
      <c r="AS36" s="61"/>
      <c r="AT36" s="61"/>
      <c r="AU36" s="114">
        <f>SUM(AR36,AS36)-AT36</f>
        <v>151400</v>
      </c>
      <c r="AX36" s="111"/>
      <c r="AY36" s="15"/>
      <c r="AZ36" s="59">
        <v>2110</v>
      </c>
      <c r="BA36" s="60" t="s">
        <v>64</v>
      </c>
      <c r="BB36" s="127">
        <f t="shared" si="4"/>
        <v>151400</v>
      </c>
      <c r="BC36" s="61"/>
      <c r="BD36" s="61"/>
      <c r="BE36" s="114">
        <f>SUM(BB36,BC36)-BD36</f>
        <v>151400</v>
      </c>
      <c r="BH36" s="111"/>
      <c r="BI36" s="15"/>
      <c r="BJ36" s="59">
        <v>2110</v>
      </c>
      <c r="BK36" s="60" t="s">
        <v>64</v>
      </c>
      <c r="BL36" s="127">
        <f t="shared" si="5"/>
        <v>151400</v>
      </c>
      <c r="BM36" s="61"/>
      <c r="BN36" s="61"/>
      <c r="BO36" s="114">
        <f>SUM(BL36,BM36)-BN36</f>
        <v>151400</v>
      </c>
      <c r="BR36" s="111"/>
      <c r="BS36" s="15"/>
      <c r="BT36" s="59">
        <v>2110</v>
      </c>
      <c r="BU36" s="60" t="s">
        <v>64</v>
      </c>
      <c r="BV36" s="127">
        <f t="shared" si="6"/>
        <v>151400</v>
      </c>
      <c r="BW36" s="61"/>
      <c r="BX36" s="61"/>
      <c r="BY36" s="114">
        <f>SUM(BV36,BW36)-BX36</f>
        <v>151400</v>
      </c>
      <c r="CB36" s="111"/>
      <c r="CC36" s="15"/>
      <c r="CD36" s="59">
        <v>2110</v>
      </c>
      <c r="CE36" s="60" t="s">
        <v>64</v>
      </c>
      <c r="CF36" s="127">
        <f t="shared" si="7"/>
        <v>151400</v>
      </c>
      <c r="CG36" s="61"/>
      <c r="CH36" s="61"/>
      <c r="CI36" s="114">
        <f>SUM(CF36,CG36)-CH36</f>
        <v>151400</v>
      </c>
    </row>
    <row r="37" spans="1:87" ht="65.25" customHeight="1" thickBot="1">
      <c r="A37" s="13"/>
      <c r="B37" s="15"/>
      <c r="C37" s="15">
        <v>6410</v>
      </c>
      <c r="D37" s="16" t="s">
        <v>63</v>
      </c>
      <c r="E37" s="17">
        <v>4000</v>
      </c>
      <c r="F37" s="17"/>
      <c r="G37" s="17"/>
      <c r="H37" s="17">
        <f>SUM(E37,F37)-G37</f>
        <v>4000</v>
      </c>
      <c r="J37" s="111"/>
      <c r="K37" s="15"/>
      <c r="L37" s="15">
        <v>6410</v>
      </c>
      <c r="M37" s="16" t="s">
        <v>63</v>
      </c>
      <c r="N37" s="73">
        <f t="shared" si="0"/>
        <v>4000</v>
      </c>
      <c r="O37" s="17"/>
      <c r="P37" s="17"/>
      <c r="Q37" s="116">
        <f>SUM(N37,O37)-P37</f>
        <v>4000</v>
      </c>
      <c r="T37" s="111"/>
      <c r="U37" s="15"/>
      <c r="V37" s="75">
        <v>6410</v>
      </c>
      <c r="W37" s="68" t="s">
        <v>63</v>
      </c>
      <c r="X37" s="76">
        <f t="shared" si="1"/>
        <v>4000</v>
      </c>
      <c r="Y37" s="58"/>
      <c r="Z37" s="58"/>
      <c r="AA37" s="113">
        <f>SUM(X37,Y37)-Z37</f>
        <v>4000</v>
      </c>
      <c r="AD37" s="111"/>
      <c r="AE37" s="15"/>
      <c r="AF37" s="75">
        <v>6410</v>
      </c>
      <c r="AG37" s="68" t="s">
        <v>63</v>
      </c>
      <c r="AH37" s="76">
        <f t="shared" si="2"/>
        <v>4000</v>
      </c>
      <c r="AI37" s="58"/>
      <c r="AJ37" s="58"/>
      <c r="AK37" s="113">
        <f>SUM(AH37,AI37)-AJ37</f>
        <v>4000</v>
      </c>
      <c r="AN37" s="111"/>
      <c r="AO37" s="15"/>
      <c r="AP37" s="75">
        <v>6410</v>
      </c>
      <c r="AQ37" s="68" t="s">
        <v>63</v>
      </c>
      <c r="AR37" s="76">
        <f t="shared" si="3"/>
        <v>4000</v>
      </c>
      <c r="AS37" s="58"/>
      <c r="AT37" s="58"/>
      <c r="AU37" s="113">
        <f>SUM(AR37,AS37)-AT37</f>
        <v>4000</v>
      </c>
      <c r="AX37" s="111"/>
      <c r="AY37" s="15"/>
      <c r="AZ37" s="75">
        <v>6410</v>
      </c>
      <c r="BA37" s="68" t="s">
        <v>63</v>
      </c>
      <c r="BB37" s="76">
        <f t="shared" si="4"/>
        <v>4000</v>
      </c>
      <c r="BC37" s="58"/>
      <c r="BD37" s="58"/>
      <c r="BE37" s="113">
        <f>SUM(BB37,BC37)-BD37</f>
        <v>4000</v>
      </c>
      <c r="BH37" s="111"/>
      <c r="BI37" s="15"/>
      <c r="BJ37" s="75">
        <v>6410</v>
      </c>
      <c r="BK37" s="68" t="s">
        <v>63</v>
      </c>
      <c r="BL37" s="76">
        <f t="shared" si="5"/>
        <v>4000</v>
      </c>
      <c r="BM37" s="58"/>
      <c r="BN37" s="58"/>
      <c r="BO37" s="113">
        <f>SUM(BL37,BM37)-BN37</f>
        <v>4000</v>
      </c>
      <c r="BR37" s="111"/>
      <c r="BS37" s="15"/>
      <c r="BT37" s="75">
        <v>6410</v>
      </c>
      <c r="BU37" s="68" t="s">
        <v>63</v>
      </c>
      <c r="BV37" s="76">
        <f t="shared" si="6"/>
        <v>4000</v>
      </c>
      <c r="BW37" s="58"/>
      <c r="BX37" s="58"/>
      <c r="BY37" s="113">
        <f>SUM(BV37,BW37)-BX37</f>
        <v>4000</v>
      </c>
      <c r="CB37" s="111"/>
      <c r="CC37" s="15"/>
      <c r="CD37" s="75">
        <v>6410</v>
      </c>
      <c r="CE37" s="68" t="s">
        <v>63</v>
      </c>
      <c r="CF37" s="76">
        <f t="shared" si="7"/>
        <v>4000</v>
      </c>
      <c r="CG37" s="58"/>
      <c r="CH37" s="58"/>
      <c r="CI37" s="113">
        <f>SUM(CF37,CG37)-CH37</f>
        <v>4000</v>
      </c>
    </row>
    <row r="38" spans="1:87" ht="18.75" customHeight="1" thickBot="1">
      <c r="A38" s="10">
        <v>750</v>
      </c>
      <c r="B38" s="22"/>
      <c r="C38" s="22"/>
      <c r="D38" s="23" t="s">
        <v>22</v>
      </c>
      <c r="E38" s="2">
        <f>E39+E42+E49</f>
        <v>874040</v>
      </c>
      <c r="F38" s="2"/>
      <c r="G38" s="2"/>
      <c r="H38" s="2">
        <f>H39+H42+H49</f>
        <v>924680</v>
      </c>
      <c r="J38" s="82">
        <v>750</v>
      </c>
      <c r="K38" s="78"/>
      <c r="L38" s="78"/>
      <c r="M38" s="79" t="s">
        <v>22</v>
      </c>
      <c r="N38" s="80">
        <f t="shared" si="0"/>
        <v>924680</v>
      </c>
      <c r="O38" s="80">
        <f>SUM(O39,O42,O49)</f>
        <v>781304</v>
      </c>
      <c r="P38" s="80">
        <f>SUM(P39,P42,P49)</f>
        <v>0</v>
      </c>
      <c r="Q38" s="81">
        <f>Q39+Q42+Q49</f>
        <v>1705984</v>
      </c>
      <c r="T38" s="82">
        <v>750</v>
      </c>
      <c r="U38" s="78"/>
      <c r="V38" s="78"/>
      <c r="W38" s="79" t="s">
        <v>22</v>
      </c>
      <c r="X38" s="80">
        <f t="shared" si="1"/>
        <v>1705984</v>
      </c>
      <c r="Y38" s="80">
        <f>SUM(Y39,Y42,Y49)</f>
        <v>0</v>
      </c>
      <c r="Z38" s="80">
        <f>SUM(Z39,Z42,Z49)</f>
        <v>0</v>
      </c>
      <c r="AA38" s="81">
        <f>AA39+AA42+AA49</f>
        <v>1705984</v>
      </c>
      <c r="AD38" s="82">
        <v>750</v>
      </c>
      <c r="AE38" s="78"/>
      <c r="AF38" s="78"/>
      <c r="AG38" s="79" t="s">
        <v>22</v>
      </c>
      <c r="AH38" s="80">
        <f t="shared" si="2"/>
        <v>1705984</v>
      </c>
      <c r="AI38" s="80">
        <f>SUM(AI39,AI42,AI49)</f>
        <v>0</v>
      </c>
      <c r="AJ38" s="80">
        <f>SUM(AJ39,AJ42,AJ49)</f>
        <v>0</v>
      </c>
      <c r="AK38" s="81">
        <f>AK39+AK42+AK49</f>
        <v>1705984</v>
      </c>
      <c r="AN38" s="82">
        <v>750</v>
      </c>
      <c r="AO38" s="78"/>
      <c r="AP38" s="78"/>
      <c r="AQ38" s="79" t="s">
        <v>22</v>
      </c>
      <c r="AR38" s="80">
        <f t="shared" si="3"/>
        <v>1705984</v>
      </c>
      <c r="AS38" s="80">
        <f>SUM(AS39,AS42,AS49)</f>
        <v>0</v>
      </c>
      <c r="AT38" s="80">
        <f>SUM(AT39,AT42,AT49)</f>
        <v>0</v>
      </c>
      <c r="AU38" s="81">
        <f>AU39+AU42+AU49</f>
        <v>1705984</v>
      </c>
      <c r="AX38" s="82">
        <v>750</v>
      </c>
      <c r="AY38" s="78"/>
      <c r="AZ38" s="78"/>
      <c r="BA38" s="79" t="s">
        <v>22</v>
      </c>
      <c r="BB38" s="80">
        <f t="shared" si="4"/>
        <v>1705984</v>
      </c>
      <c r="BC38" s="80">
        <f>SUM(BC39,BC42,BC49)</f>
        <v>0</v>
      </c>
      <c r="BD38" s="80">
        <f>SUM(BD39,BD42,BD49)</f>
        <v>0</v>
      </c>
      <c r="BE38" s="81">
        <f>BE39+BE42+BE49</f>
        <v>1705984</v>
      </c>
      <c r="BH38" s="82">
        <v>750</v>
      </c>
      <c r="BI38" s="78"/>
      <c r="BJ38" s="78"/>
      <c r="BK38" s="79" t="s">
        <v>22</v>
      </c>
      <c r="BL38" s="80">
        <f t="shared" si="5"/>
        <v>1705984</v>
      </c>
      <c r="BM38" s="80">
        <f>SUM(BM39,BM42,BM49)</f>
        <v>0</v>
      </c>
      <c r="BN38" s="80">
        <f>SUM(BN39,BN42,BN49)</f>
        <v>0</v>
      </c>
      <c r="BO38" s="81">
        <f>BO39+BO42+BO49</f>
        <v>1705984</v>
      </c>
      <c r="BR38" s="82">
        <v>750</v>
      </c>
      <c r="BS38" s="78"/>
      <c r="BT38" s="78"/>
      <c r="BU38" s="79" t="s">
        <v>22</v>
      </c>
      <c r="BV38" s="80">
        <f t="shared" si="6"/>
        <v>1705984</v>
      </c>
      <c r="BW38" s="80">
        <f>SUM(BW39,BW42,BW49)</f>
        <v>0</v>
      </c>
      <c r="BX38" s="80">
        <f>SUM(BX39,BX42,BX49)</f>
        <v>0</v>
      </c>
      <c r="BY38" s="81">
        <f>BY39+BY42+BY49</f>
        <v>1705984</v>
      </c>
      <c r="CB38" s="82">
        <v>750</v>
      </c>
      <c r="CC38" s="78"/>
      <c r="CD38" s="78"/>
      <c r="CE38" s="79" t="s">
        <v>22</v>
      </c>
      <c r="CF38" s="80">
        <f t="shared" si="7"/>
        <v>1705984</v>
      </c>
      <c r="CG38" s="80">
        <f>SUM(CG39,CG42,CG49)</f>
        <v>0</v>
      </c>
      <c r="CH38" s="80">
        <f>SUM(CH39,CH42,CH49)</f>
        <v>0</v>
      </c>
      <c r="CI38" s="81">
        <f>CI39+CI42+CI49</f>
        <v>1705984</v>
      </c>
    </row>
    <row r="39" spans="1:87" ht="18" customHeight="1">
      <c r="A39" s="13"/>
      <c r="B39" s="15">
        <v>75011</v>
      </c>
      <c r="C39" s="15"/>
      <c r="D39" s="16" t="s">
        <v>23</v>
      </c>
      <c r="E39" s="17">
        <f>E40+E41</f>
        <v>161240</v>
      </c>
      <c r="F39" s="17"/>
      <c r="G39" s="17"/>
      <c r="H39" s="17">
        <f>H40+H41</f>
        <v>161240</v>
      </c>
      <c r="J39" s="117"/>
      <c r="K39" s="122">
        <v>75011</v>
      </c>
      <c r="L39" s="135"/>
      <c r="M39" s="123" t="s">
        <v>23</v>
      </c>
      <c r="N39" s="124">
        <f t="shared" si="0"/>
        <v>161240</v>
      </c>
      <c r="O39" s="125">
        <f>SUM(O40:O41)</f>
        <v>0</v>
      </c>
      <c r="P39" s="125">
        <f>SUM(P40:P41)</f>
        <v>0</v>
      </c>
      <c r="Q39" s="126">
        <f>Q40+Q41</f>
        <v>161240</v>
      </c>
      <c r="T39" s="111"/>
      <c r="U39" s="122">
        <v>75011</v>
      </c>
      <c r="V39" s="122"/>
      <c r="W39" s="123" t="s">
        <v>23</v>
      </c>
      <c r="X39" s="124">
        <f t="shared" si="1"/>
        <v>161240</v>
      </c>
      <c r="Y39" s="125">
        <f>SUM(Y40:Y41)</f>
        <v>0</v>
      </c>
      <c r="Z39" s="125">
        <f>SUM(Z40:Z41)</f>
        <v>0</v>
      </c>
      <c r="AA39" s="126">
        <f>AA40+AA41</f>
        <v>161240</v>
      </c>
      <c r="AD39" s="111"/>
      <c r="AE39" s="122">
        <v>75011</v>
      </c>
      <c r="AF39" s="122"/>
      <c r="AG39" s="123" t="s">
        <v>23</v>
      </c>
      <c r="AH39" s="124">
        <f t="shared" si="2"/>
        <v>161240</v>
      </c>
      <c r="AI39" s="125">
        <f>SUM(AI40:AI41)</f>
        <v>0</v>
      </c>
      <c r="AJ39" s="125">
        <f>SUM(AJ40:AJ41)</f>
        <v>0</v>
      </c>
      <c r="AK39" s="126">
        <f>AK40+AK41</f>
        <v>161240</v>
      </c>
      <c r="AN39" s="111"/>
      <c r="AO39" s="122">
        <v>75011</v>
      </c>
      <c r="AP39" s="122"/>
      <c r="AQ39" s="123" t="s">
        <v>23</v>
      </c>
      <c r="AR39" s="124">
        <f t="shared" si="3"/>
        <v>161240</v>
      </c>
      <c r="AS39" s="125">
        <f>SUM(AS40:AS41)</f>
        <v>0</v>
      </c>
      <c r="AT39" s="125">
        <f>SUM(AT40:AT41)</f>
        <v>0</v>
      </c>
      <c r="AU39" s="126">
        <f>AU40+AU41</f>
        <v>161240</v>
      </c>
      <c r="AX39" s="111"/>
      <c r="AY39" s="122">
        <v>75011</v>
      </c>
      <c r="AZ39" s="122"/>
      <c r="BA39" s="123" t="s">
        <v>23</v>
      </c>
      <c r="BB39" s="124">
        <f t="shared" si="4"/>
        <v>161240</v>
      </c>
      <c r="BC39" s="125">
        <f>SUM(BC40:BC41)</f>
        <v>0</v>
      </c>
      <c r="BD39" s="125">
        <f>SUM(BD40:BD41)</f>
        <v>0</v>
      </c>
      <c r="BE39" s="126">
        <f>BE40+BE41</f>
        <v>161240</v>
      </c>
      <c r="BH39" s="111"/>
      <c r="BI39" s="122">
        <v>75011</v>
      </c>
      <c r="BJ39" s="122"/>
      <c r="BK39" s="123" t="s">
        <v>23</v>
      </c>
      <c r="BL39" s="124">
        <f t="shared" si="5"/>
        <v>161240</v>
      </c>
      <c r="BM39" s="125">
        <f>SUM(BM40:BM41)</f>
        <v>0</v>
      </c>
      <c r="BN39" s="125">
        <f>SUM(BN40:BN41)</f>
        <v>0</v>
      </c>
      <c r="BO39" s="126">
        <f>BO40+BO41</f>
        <v>161240</v>
      </c>
      <c r="BR39" s="111"/>
      <c r="BS39" s="122">
        <v>75011</v>
      </c>
      <c r="BT39" s="122"/>
      <c r="BU39" s="123" t="s">
        <v>23</v>
      </c>
      <c r="BV39" s="124">
        <f t="shared" si="6"/>
        <v>161240</v>
      </c>
      <c r="BW39" s="125">
        <f>SUM(BW40:BW41)</f>
        <v>0</v>
      </c>
      <c r="BX39" s="125">
        <f>SUM(BX40:BX41)</f>
        <v>0</v>
      </c>
      <c r="BY39" s="126">
        <f>BY40+BY41</f>
        <v>161240</v>
      </c>
      <c r="CB39" s="111"/>
      <c r="CC39" s="122">
        <v>75011</v>
      </c>
      <c r="CD39" s="122"/>
      <c r="CE39" s="123" t="s">
        <v>23</v>
      </c>
      <c r="CF39" s="124">
        <f t="shared" si="7"/>
        <v>161240</v>
      </c>
      <c r="CG39" s="125">
        <f>SUM(CG40:CG41)</f>
        <v>0</v>
      </c>
      <c r="CH39" s="125">
        <f>SUM(CH40:CH41)</f>
        <v>0</v>
      </c>
      <c r="CI39" s="126">
        <f>CI40+CI41</f>
        <v>161240</v>
      </c>
    </row>
    <row r="40" spans="1:87" ht="53.25" customHeight="1">
      <c r="A40" s="43"/>
      <c r="B40" s="33"/>
      <c r="C40" s="33">
        <v>2110</v>
      </c>
      <c r="D40" s="44" t="s">
        <v>64</v>
      </c>
      <c r="E40" s="45">
        <v>149600</v>
      </c>
      <c r="F40" s="45"/>
      <c r="G40" s="45"/>
      <c r="H40" s="45">
        <f>SUM(E40,F40)-G40</f>
        <v>149600</v>
      </c>
      <c r="J40" s="111"/>
      <c r="K40" s="15"/>
      <c r="L40" s="15">
        <v>2110</v>
      </c>
      <c r="M40" s="16" t="s">
        <v>64</v>
      </c>
      <c r="N40" s="86">
        <f t="shared" si="0"/>
        <v>149600</v>
      </c>
      <c r="O40" s="17"/>
      <c r="P40" s="17"/>
      <c r="Q40" s="116">
        <f>SUM(N40,O40)-P40</f>
        <v>149600</v>
      </c>
      <c r="T40" s="111"/>
      <c r="U40" s="15"/>
      <c r="V40" s="59">
        <v>2110</v>
      </c>
      <c r="W40" s="60" t="s">
        <v>64</v>
      </c>
      <c r="X40" s="127">
        <f t="shared" si="1"/>
        <v>149600</v>
      </c>
      <c r="Y40" s="61"/>
      <c r="Z40" s="61"/>
      <c r="AA40" s="114">
        <f>SUM(X40,Y40)-Z40</f>
        <v>149600</v>
      </c>
      <c r="AD40" s="111"/>
      <c r="AE40" s="15"/>
      <c r="AF40" s="59">
        <v>2110</v>
      </c>
      <c r="AG40" s="60" t="s">
        <v>64</v>
      </c>
      <c r="AH40" s="127">
        <f t="shared" si="2"/>
        <v>149600</v>
      </c>
      <c r="AI40" s="61"/>
      <c r="AJ40" s="61"/>
      <c r="AK40" s="114">
        <f>SUM(AH40,AI40)-AJ40</f>
        <v>149600</v>
      </c>
      <c r="AN40" s="111"/>
      <c r="AO40" s="15"/>
      <c r="AP40" s="59">
        <v>2110</v>
      </c>
      <c r="AQ40" s="60" t="s">
        <v>64</v>
      </c>
      <c r="AR40" s="127">
        <f t="shared" si="3"/>
        <v>149600</v>
      </c>
      <c r="AS40" s="61"/>
      <c r="AT40" s="61"/>
      <c r="AU40" s="114">
        <f>SUM(AR40,AS40)-AT40</f>
        <v>149600</v>
      </c>
      <c r="AX40" s="111"/>
      <c r="AY40" s="15"/>
      <c r="AZ40" s="59">
        <v>2110</v>
      </c>
      <c r="BA40" s="60" t="s">
        <v>64</v>
      </c>
      <c r="BB40" s="127">
        <f t="shared" si="4"/>
        <v>149600</v>
      </c>
      <c r="BC40" s="61"/>
      <c r="BD40" s="61"/>
      <c r="BE40" s="114">
        <f>SUM(BB40,BC40)-BD40</f>
        <v>149600</v>
      </c>
      <c r="BH40" s="111"/>
      <c r="BI40" s="15"/>
      <c r="BJ40" s="59">
        <v>2110</v>
      </c>
      <c r="BK40" s="60" t="s">
        <v>64</v>
      </c>
      <c r="BL40" s="127">
        <f t="shared" si="5"/>
        <v>149600</v>
      </c>
      <c r="BM40" s="61"/>
      <c r="BN40" s="61"/>
      <c r="BO40" s="114">
        <f>SUM(BL40,BM40)-BN40</f>
        <v>149600</v>
      </c>
      <c r="BR40" s="111"/>
      <c r="BS40" s="15"/>
      <c r="BT40" s="59">
        <v>2110</v>
      </c>
      <c r="BU40" s="60" t="s">
        <v>64</v>
      </c>
      <c r="BV40" s="127">
        <f t="shared" si="6"/>
        <v>149600</v>
      </c>
      <c r="BW40" s="61"/>
      <c r="BX40" s="61"/>
      <c r="BY40" s="114">
        <f>SUM(BV40,BW40)-BX40</f>
        <v>149600</v>
      </c>
      <c r="CB40" s="111"/>
      <c r="CC40" s="15"/>
      <c r="CD40" s="59">
        <v>2110</v>
      </c>
      <c r="CE40" s="60" t="s">
        <v>64</v>
      </c>
      <c r="CF40" s="127">
        <f t="shared" si="7"/>
        <v>149600</v>
      </c>
      <c r="CG40" s="61"/>
      <c r="CH40" s="61"/>
      <c r="CI40" s="114">
        <f>SUM(CF40,CG40)-CH40</f>
        <v>149600</v>
      </c>
    </row>
    <row r="41" spans="1:87" ht="55.5" customHeight="1">
      <c r="A41" s="28"/>
      <c r="B41" s="29"/>
      <c r="C41" s="29">
        <v>2120</v>
      </c>
      <c r="D41" s="32" t="s">
        <v>24</v>
      </c>
      <c r="E41" s="1">
        <v>11640</v>
      </c>
      <c r="F41" s="1"/>
      <c r="G41" s="1"/>
      <c r="H41" s="1">
        <f>SUM(E41,F41)-G41</f>
        <v>11640</v>
      </c>
      <c r="J41" s="111"/>
      <c r="K41" s="15"/>
      <c r="L41" s="29">
        <v>2120</v>
      </c>
      <c r="M41" s="32" t="s">
        <v>24</v>
      </c>
      <c r="N41" s="71">
        <f t="shared" si="0"/>
        <v>11640</v>
      </c>
      <c r="O41" s="1"/>
      <c r="P41" s="1"/>
      <c r="Q41" s="138">
        <f>SUM(N41,O41)-P41</f>
        <v>11640</v>
      </c>
      <c r="T41" s="111"/>
      <c r="U41" s="15"/>
      <c r="V41" s="75">
        <v>2120</v>
      </c>
      <c r="W41" s="68" t="s">
        <v>24</v>
      </c>
      <c r="X41" s="76">
        <f t="shared" si="1"/>
        <v>11640</v>
      </c>
      <c r="Y41" s="58"/>
      <c r="Z41" s="58"/>
      <c r="AA41" s="113">
        <f>SUM(X41,Y41)-Z41</f>
        <v>11640</v>
      </c>
      <c r="AD41" s="111"/>
      <c r="AE41" s="15"/>
      <c r="AF41" s="75">
        <v>2120</v>
      </c>
      <c r="AG41" s="68" t="s">
        <v>24</v>
      </c>
      <c r="AH41" s="76">
        <f t="shared" si="2"/>
        <v>11640</v>
      </c>
      <c r="AI41" s="58"/>
      <c r="AJ41" s="58"/>
      <c r="AK41" s="113">
        <f>SUM(AH41,AI41)-AJ41</f>
        <v>11640</v>
      </c>
      <c r="AN41" s="111"/>
      <c r="AO41" s="15"/>
      <c r="AP41" s="75">
        <v>2120</v>
      </c>
      <c r="AQ41" s="68" t="s">
        <v>24</v>
      </c>
      <c r="AR41" s="76">
        <f t="shared" si="3"/>
        <v>11640</v>
      </c>
      <c r="AS41" s="58"/>
      <c r="AT41" s="58"/>
      <c r="AU41" s="113">
        <f>SUM(AR41,AS41)-AT41</f>
        <v>11640</v>
      </c>
      <c r="AX41" s="111"/>
      <c r="AY41" s="15"/>
      <c r="AZ41" s="75">
        <v>2120</v>
      </c>
      <c r="BA41" s="68" t="s">
        <v>24</v>
      </c>
      <c r="BB41" s="76">
        <f t="shared" si="4"/>
        <v>11640</v>
      </c>
      <c r="BC41" s="58"/>
      <c r="BD41" s="58"/>
      <c r="BE41" s="113">
        <f>SUM(BB41,BC41)-BD41</f>
        <v>11640</v>
      </c>
      <c r="BH41" s="111"/>
      <c r="BI41" s="15"/>
      <c r="BJ41" s="75">
        <v>2120</v>
      </c>
      <c r="BK41" s="68" t="s">
        <v>24</v>
      </c>
      <c r="BL41" s="76">
        <f t="shared" si="5"/>
        <v>11640</v>
      </c>
      <c r="BM41" s="58"/>
      <c r="BN41" s="58"/>
      <c r="BO41" s="113">
        <f>SUM(BL41,BM41)-BN41</f>
        <v>11640</v>
      </c>
      <c r="BR41" s="111"/>
      <c r="BS41" s="15"/>
      <c r="BT41" s="75">
        <v>2120</v>
      </c>
      <c r="BU41" s="68" t="s">
        <v>24</v>
      </c>
      <c r="BV41" s="76">
        <f t="shared" si="6"/>
        <v>11640</v>
      </c>
      <c r="BW41" s="58"/>
      <c r="BX41" s="58"/>
      <c r="BY41" s="113">
        <f>SUM(BV41,BW41)-BX41</f>
        <v>11640</v>
      </c>
      <c r="CB41" s="111"/>
      <c r="CC41" s="15"/>
      <c r="CD41" s="75">
        <v>2120</v>
      </c>
      <c r="CE41" s="68" t="s">
        <v>24</v>
      </c>
      <c r="CF41" s="76">
        <f t="shared" si="7"/>
        <v>11640</v>
      </c>
      <c r="CG41" s="58"/>
      <c r="CH41" s="58"/>
      <c r="CI41" s="113">
        <f>SUM(CF41,CG41)-CH41</f>
        <v>11640</v>
      </c>
    </row>
    <row r="42" spans="1:87" ht="19.5" customHeight="1">
      <c r="A42" s="13"/>
      <c r="B42" s="15">
        <v>75020</v>
      </c>
      <c r="C42" s="59"/>
      <c r="D42" s="60" t="s">
        <v>25</v>
      </c>
      <c r="E42" s="61">
        <f>E43+E44+E45+E46+E48</f>
        <v>679800</v>
      </c>
      <c r="F42" s="61"/>
      <c r="G42" s="61"/>
      <c r="H42" s="61">
        <f>SUM(H43:H48)</f>
        <v>730440</v>
      </c>
      <c r="J42" s="111"/>
      <c r="K42" s="29">
        <v>75020</v>
      </c>
      <c r="L42" s="29"/>
      <c r="M42" s="32" t="s">
        <v>25</v>
      </c>
      <c r="N42" s="71">
        <f t="shared" si="0"/>
        <v>730440</v>
      </c>
      <c r="O42" s="1">
        <f>SUM(O43:O48)</f>
        <v>781304</v>
      </c>
      <c r="P42" s="1">
        <f>SUM(P43:P48)</f>
        <v>0</v>
      </c>
      <c r="Q42" s="138">
        <f>SUM(Q43:Q48)</f>
        <v>1511744</v>
      </c>
      <c r="T42" s="111"/>
      <c r="U42" s="29">
        <v>75020</v>
      </c>
      <c r="V42" s="29"/>
      <c r="W42" s="32" t="s">
        <v>25</v>
      </c>
      <c r="X42" s="71">
        <f t="shared" si="1"/>
        <v>1511744</v>
      </c>
      <c r="Y42" s="1">
        <f>SUM(Y43:Y48)</f>
        <v>0</v>
      </c>
      <c r="Z42" s="1">
        <f>SUM(Z43:Z48)</f>
        <v>0</v>
      </c>
      <c r="AA42" s="138">
        <f>SUM(AA43:AA48)</f>
        <v>1511744</v>
      </c>
      <c r="AD42" s="111"/>
      <c r="AE42" s="29">
        <v>75020</v>
      </c>
      <c r="AF42" s="29"/>
      <c r="AG42" s="32" t="s">
        <v>25</v>
      </c>
      <c r="AH42" s="71">
        <f t="shared" si="2"/>
        <v>1511744</v>
      </c>
      <c r="AI42" s="1">
        <f>SUM(AI43:AI48)</f>
        <v>0</v>
      </c>
      <c r="AJ42" s="1">
        <f>SUM(AJ43:AJ48)</f>
        <v>0</v>
      </c>
      <c r="AK42" s="138">
        <f>SUM(AK43:AK48)</f>
        <v>1511744</v>
      </c>
      <c r="AN42" s="111"/>
      <c r="AO42" s="29">
        <v>75020</v>
      </c>
      <c r="AP42" s="29"/>
      <c r="AQ42" s="32" t="s">
        <v>25</v>
      </c>
      <c r="AR42" s="71">
        <f t="shared" si="3"/>
        <v>1511744</v>
      </c>
      <c r="AS42" s="1">
        <f>SUM(AS43:AS48)</f>
        <v>0</v>
      </c>
      <c r="AT42" s="1">
        <f>SUM(AT43:AT48)</f>
        <v>0</v>
      </c>
      <c r="AU42" s="138">
        <f>SUM(AU43:AU48)</f>
        <v>1511744</v>
      </c>
      <c r="AX42" s="111"/>
      <c r="AY42" s="29">
        <v>75020</v>
      </c>
      <c r="AZ42" s="29"/>
      <c r="BA42" s="32" t="s">
        <v>25</v>
      </c>
      <c r="BB42" s="71">
        <f t="shared" si="4"/>
        <v>1511744</v>
      </c>
      <c r="BC42" s="1">
        <f>SUM(BC43:BC48)</f>
        <v>0</v>
      </c>
      <c r="BD42" s="1">
        <f>SUM(BD43:BD48)</f>
        <v>0</v>
      </c>
      <c r="BE42" s="138">
        <f>SUM(BE43:BE48)</f>
        <v>1511744</v>
      </c>
      <c r="BH42" s="111"/>
      <c r="BI42" s="29">
        <v>75020</v>
      </c>
      <c r="BJ42" s="29"/>
      <c r="BK42" s="32" t="s">
        <v>25</v>
      </c>
      <c r="BL42" s="71">
        <f t="shared" si="5"/>
        <v>1511744</v>
      </c>
      <c r="BM42" s="1">
        <f>SUM(BM43:BM48)</f>
        <v>0</v>
      </c>
      <c r="BN42" s="1">
        <f>SUM(BN43:BN48)</f>
        <v>0</v>
      </c>
      <c r="BO42" s="138">
        <f>SUM(BO43:BO48)</f>
        <v>1511744</v>
      </c>
      <c r="BR42" s="111"/>
      <c r="BS42" s="29">
        <v>75020</v>
      </c>
      <c r="BT42" s="29"/>
      <c r="BU42" s="32" t="s">
        <v>25</v>
      </c>
      <c r="BV42" s="71">
        <f t="shared" si="6"/>
        <v>1511744</v>
      </c>
      <c r="BW42" s="1">
        <f>SUM(BW43:BW48)</f>
        <v>0</v>
      </c>
      <c r="BX42" s="1">
        <f>SUM(BX43:BX48)</f>
        <v>0</v>
      </c>
      <c r="BY42" s="138">
        <f>SUM(BY43:BY48)</f>
        <v>1511744</v>
      </c>
      <c r="CB42" s="111"/>
      <c r="CC42" s="29">
        <v>75020</v>
      </c>
      <c r="CD42" s="29"/>
      <c r="CE42" s="32" t="s">
        <v>25</v>
      </c>
      <c r="CF42" s="71">
        <f t="shared" si="7"/>
        <v>1511744</v>
      </c>
      <c r="CG42" s="1">
        <f>SUM(CG43:CG48)</f>
        <v>0</v>
      </c>
      <c r="CH42" s="1">
        <f>SUM(CH43:CH48)</f>
        <v>0</v>
      </c>
      <c r="CI42" s="138">
        <f>SUM(CI43:CI48)</f>
        <v>1511744</v>
      </c>
    </row>
    <row r="43" spans="1:87" ht="25.5" customHeight="1">
      <c r="A43" s="13"/>
      <c r="B43" s="15"/>
      <c r="C43" s="62" t="s">
        <v>84</v>
      </c>
      <c r="D43" s="52" t="s">
        <v>61</v>
      </c>
      <c r="E43" s="53"/>
      <c r="F43" s="53"/>
      <c r="G43" s="53"/>
      <c r="H43" s="53">
        <f>SUM(E43,F43)-G43</f>
        <v>0</v>
      </c>
      <c r="J43" s="111"/>
      <c r="K43" s="15"/>
      <c r="L43" s="46" t="s">
        <v>84</v>
      </c>
      <c r="M43" s="32" t="s">
        <v>61</v>
      </c>
      <c r="N43" s="71">
        <f t="shared" si="0"/>
        <v>0</v>
      </c>
      <c r="O43" s="1">
        <v>304</v>
      </c>
      <c r="P43" s="1"/>
      <c r="Q43" s="138">
        <f aca="true" t="shared" si="8" ref="Q43:Q48">SUM(N43,O43)-P43</f>
        <v>304</v>
      </c>
      <c r="T43" s="111"/>
      <c r="U43" s="15"/>
      <c r="V43" s="69" t="s">
        <v>84</v>
      </c>
      <c r="W43" s="60" t="s">
        <v>61</v>
      </c>
      <c r="X43" s="127">
        <f t="shared" si="1"/>
        <v>304</v>
      </c>
      <c r="Y43" s="61"/>
      <c r="Z43" s="61"/>
      <c r="AA43" s="114">
        <f aca="true" t="shared" si="9" ref="AA43:AA48">SUM(X43,Y43)-Z43</f>
        <v>304</v>
      </c>
      <c r="AD43" s="111"/>
      <c r="AE43" s="15"/>
      <c r="AF43" s="69" t="s">
        <v>84</v>
      </c>
      <c r="AG43" s="60" t="s">
        <v>61</v>
      </c>
      <c r="AH43" s="127">
        <f t="shared" si="2"/>
        <v>304</v>
      </c>
      <c r="AI43" s="61"/>
      <c r="AJ43" s="61"/>
      <c r="AK43" s="114">
        <f aca="true" t="shared" si="10" ref="AK43:AK48">SUM(AH43,AI43)-AJ43</f>
        <v>304</v>
      </c>
      <c r="AN43" s="111"/>
      <c r="AO43" s="15"/>
      <c r="AP43" s="69" t="s">
        <v>84</v>
      </c>
      <c r="AQ43" s="60" t="s">
        <v>61</v>
      </c>
      <c r="AR43" s="127">
        <f t="shared" si="3"/>
        <v>304</v>
      </c>
      <c r="AS43" s="61"/>
      <c r="AT43" s="61"/>
      <c r="AU43" s="114">
        <f aca="true" t="shared" si="11" ref="AU43:AU48">SUM(AR43,AS43)-AT43</f>
        <v>304</v>
      </c>
      <c r="AX43" s="111"/>
      <c r="AY43" s="15"/>
      <c r="AZ43" s="69" t="s">
        <v>84</v>
      </c>
      <c r="BA43" s="60" t="s">
        <v>61</v>
      </c>
      <c r="BB43" s="127">
        <f t="shared" si="4"/>
        <v>304</v>
      </c>
      <c r="BC43" s="61"/>
      <c r="BD43" s="61"/>
      <c r="BE43" s="114">
        <f aca="true" t="shared" si="12" ref="BE43:BE48">SUM(BB43,BC43)-BD43</f>
        <v>304</v>
      </c>
      <c r="BH43" s="111"/>
      <c r="BI43" s="15"/>
      <c r="BJ43" s="69" t="s">
        <v>84</v>
      </c>
      <c r="BK43" s="60" t="s">
        <v>61</v>
      </c>
      <c r="BL43" s="127">
        <f t="shared" si="5"/>
        <v>304</v>
      </c>
      <c r="BM43" s="61"/>
      <c r="BN43" s="61"/>
      <c r="BO43" s="114">
        <f aca="true" t="shared" si="13" ref="BO43:BO48">SUM(BL43,BM43)-BN43</f>
        <v>304</v>
      </c>
      <c r="BR43" s="111"/>
      <c r="BS43" s="15"/>
      <c r="BT43" s="69" t="s">
        <v>84</v>
      </c>
      <c r="BU43" s="60" t="s">
        <v>61</v>
      </c>
      <c r="BV43" s="127">
        <f t="shared" si="6"/>
        <v>304</v>
      </c>
      <c r="BW43" s="61"/>
      <c r="BX43" s="61"/>
      <c r="BY43" s="114">
        <f aca="true" t="shared" si="14" ref="BY43:BY48">SUM(BV43,BW43)-BX43</f>
        <v>304</v>
      </c>
      <c r="CB43" s="111"/>
      <c r="CC43" s="15"/>
      <c r="CD43" s="69" t="s">
        <v>84</v>
      </c>
      <c r="CE43" s="60" t="s">
        <v>61</v>
      </c>
      <c r="CF43" s="127">
        <f t="shared" si="7"/>
        <v>304</v>
      </c>
      <c r="CG43" s="61"/>
      <c r="CH43" s="61"/>
      <c r="CI43" s="114">
        <f aca="true" t="shared" si="15" ref="CI43:CI48">SUM(CF43,CG43)-CH43</f>
        <v>304</v>
      </c>
    </row>
    <row r="44" spans="1:87" ht="15" customHeight="1">
      <c r="A44" s="13"/>
      <c r="B44" s="15"/>
      <c r="C44" s="62" t="s">
        <v>78</v>
      </c>
      <c r="D44" s="52" t="s">
        <v>27</v>
      </c>
      <c r="E44" s="53">
        <v>2200</v>
      </c>
      <c r="F44" s="53"/>
      <c r="G44" s="53"/>
      <c r="H44" s="53">
        <f>SUM(E44,F44)-G44</f>
        <v>2200</v>
      </c>
      <c r="J44" s="111"/>
      <c r="K44" s="15"/>
      <c r="L44" s="46" t="s">
        <v>78</v>
      </c>
      <c r="M44" s="32" t="s">
        <v>27</v>
      </c>
      <c r="N44" s="71">
        <f t="shared" si="0"/>
        <v>2200</v>
      </c>
      <c r="O44" s="1"/>
      <c r="P44" s="1"/>
      <c r="Q44" s="138">
        <f t="shared" si="8"/>
        <v>2200</v>
      </c>
      <c r="T44" s="111"/>
      <c r="U44" s="15"/>
      <c r="V44" s="62" t="s">
        <v>78</v>
      </c>
      <c r="W44" s="52" t="s">
        <v>27</v>
      </c>
      <c r="X44" s="74">
        <f t="shared" si="1"/>
        <v>2200</v>
      </c>
      <c r="Y44" s="53"/>
      <c r="Z44" s="53"/>
      <c r="AA44" s="112">
        <f t="shared" si="9"/>
        <v>2200</v>
      </c>
      <c r="AD44" s="111"/>
      <c r="AE44" s="15"/>
      <c r="AF44" s="62" t="s">
        <v>78</v>
      </c>
      <c r="AG44" s="52" t="s">
        <v>27</v>
      </c>
      <c r="AH44" s="74">
        <f t="shared" si="2"/>
        <v>2200</v>
      </c>
      <c r="AI44" s="53"/>
      <c r="AJ44" s="53"/>
      <c r="AK44" s="112">
        <f t="shared" si="10"/>
        <v>2200</v>
      </c>
      <c r="AN44" s="111"/>
      <c r="AO44" s="15"/>
      <c r="AP44" s="62" t="s">
        <v>78</v>
      </c>
      <c r="AQ44" s="52" t="s">
        <v>27</v>
      </c>
      <c r="AR44" s="74">
        <f t="shared" si="3"/>
        <v>2200</v>
      </c>
      <c r="AS44" s="53"/>
      <c r="AT44" s="53"/>
      <c r="AU44" s="112">
        <f t="shared" si="11"/>
        <v>2200</v>
      </c>
      <c r="AX44" s="111"/>
      <c r="AY44" s="15"/>
      <c r="AZ44" s="62" t="s">
        <v>78</v>
      </c>
      <c r="BA44" s="52" t="s">
        <v>27</v>
      </c>
      <c r="BB44" s="74">
        <f t="shared" si="4"/>
        <v>2200</v>
      </c>
      <c r="BC44" s="53"/>
      <c r="BD44" s="53"/>
      <c r="BE44" s="112">
        <f t="shared" si="12"/>
        <v>2200</v>
      </c>
      <c r="BH44" s="111"/>
      <c r="BI44" s="15"/>
      <c r="BJ44" s="62" t="s">
        <v>78</v>
      </c>
      <c r="BK44" s="52" t="s">
        <v>27</v>
      </c>
      <c r="BL44" s="74">
        <f t="shared" si="5"/>
        <v>2200</v>
      </c>
      <c r="BM44" s="53"/>
      <c r="BN44" s="53"/>
      <c r="BO44" s="112">
        <f t="shared" si="13"/>
        <v>2200</v>
      </c>
      <c r="BR44" s="111"/>
      <c r="BS44" s="15"/>
      <c r="BT44" s="62" t="s">
        <v>78</v>
      </c>
      <c r="BU44" s="52" t="s">
        <v>27</v>
      </c>
      <c r="BV44" s="74">
        <f t="shared" si="6"/>
        <v>2200</v>
      </c>
      <c r="BW44" s="53"/>
      <c r="BX44" s="53"/>
      <c r="BY44" s="112">
        <f t="shared" si="14"/>
        <v>2200</v>
      </c>
      <c r="CB44" s="111"/>
      <c r="CC44" s="15"/>
      <c r="CD44" s="62" t="s">
        <v>78</v>
      </c>
      <c r="CE44" s="52" t="s">
        <v>27</v>
      </c>
      <c r="CF44" s="74">
        <f t="shared" si="7"/>
        <v>2200</v>
      </c>
      <c r="CG44" s="53"/>
      <c r="CH44" s="53"/>
      <c r="CI44" s="112">
        <f t="shared" si="15"/>
        <v>2200</v>
      </c>
    </row>
    <row r="45" spans="1:87" ht="25.5" customHeight="1">
      <c r="A45" s="13"/>
      <c r="B45" s="15"/>
      <c r="C45" s="62" t="s">
        <v>79</v>
      </c>
      <c r="D45" s="52" t="s">
        <v>46</v>
      </c>
      <c r="E45" s="53">
        <v>100</v>
      </c>
      <c r="F45" s="53"/>
      <c r="G45" s="53"/>
      <c r="H45" s="53">
        <f>SUM(E45,F45)-G45</f>
        <v>100</v>
      </c>
      <c r="J45" s="111"/>
      <c r="K45" s="15"/>
      <c r="L45" s="46" t="s">
        <v>79</v>
      </c>
      <c r="M45" s="32" t="s">
        <v>46</v>
      </c>
      <c r="N45" s="71">
        <f t="shared" si="0"/>
        <v>100</v>
      </c>
      <c r="O45" s="1"/>
      <c r="P45" s="1"/>
      <c r="Q45" s="138">
        <f t="shared" si="8"/>
        <v>100</v>
      </c>
      <c r="T45" s="111"/>
      <c r="U45" s="15"/>
      <c r="V45" s="62" t="s">
        <v>79</v>
      </c>
      <c r="W45" s="52" t="s">
        <v>46</v>
      </c>
      <c r="X45" s="74">
        <f t="shared" si="1"/>
        <v>100</v>
      </c>
      <c r="Y45" s="53"/>
      <c r="Z45" s="53"/>
      <c r="AA45" s="112">
        <f t="shared" si="9"/>
        <v>100</v>
      </c>
      <c r="AD45" s="111"/>
      <c r="AE45" s="15"/>
      <c r="AF45" s="62" t="s">
        <v>79</v>
      </c>
      <c r="AG45" s="52" t="s">
        <v>46</v>
      </c>
      <c r="AH45" s="74">
        <f t="shared" si="2"/>
        <v>100</v>
      </c>
      <c r="AI45" s="53"/>
      <c r="AJ45" s="53"/>
      <c r="AK45" s="112">
        <f t="shared" si="10"/>
        <v>100</v>
      </c>
      <c r="AN45" s="111"/>
      <c r="AO45" s="15"/>
      <c r="AP45" s="62" t="s">
        <v>79</v>
      </c>
      <c r="AQ45" s="52" t="s">
        <v>46</v>
      </c>
      <c r="AR45" s="74">
        <f t="shared" si="3"/>
        <v>100</v>
      </c>
      <c r="AS45" s="53"/>
      <c r="AT45" s="53"/>
      <c r="AU45" s="112">
        <f t="shared" si="11"/>
        <v>100</v>
      </c>
      <c r="AX45" s="111"/>
      <c r="AY45" s="15"/>
      <c r="AZ45" s="62" t="s">
        <v>79</v>
      </c>
      <c r="BA45" s="52" t="s">
        <v>46</v>
      </c>
      <c r="BB45" s="74">
        <f t="shared" si="4"/>
        <v>100</v>
      </c>
      <c r="BC45" s="53"/>
      <c r="BD45" s="53"/>
      <c r="BE45" s="112">
        <f t="shared" si="12"/>
        <v>100</v>
      </c>
      <c r="BH45" s="111"/>
      <c r="BI45" s="15"/>
      <c r="BJ45" s="62" t="s">
        <v>79</v>
      </c>
      <c r="BK45" s="52" t="s">
        <v>46</v>
      </c>
      <c r="BL45" s="74">
        <f t="shared" si="5"/>
        <v>100</v>
      </c>
      <c r="BM45" s="53"/>
      <c r="BN45" s="53"/>
      <c r="BO45" s="112">
        <f t="shared" si="13"/>
        <v>100</v>
      </c>
      <c r="BR45" s="111"/>
      <c r="BS45" s="15"/>
      <c r="BT45" s="62" t="s">
        <v>79</v>
      </c>
      <c r="BU45" s="52" t="s">
        <v>46</v>
      </c>
      <c r="BV45" s="74">
        <f t="shared" si="6"/>
        <v>100</v>
      </c>
      <c r="BW45" s="53"/>
      <c r="BX45" s="53"/>
      <c r="BY45" s="112">
        <f t="shared" si="14"/>
        <v>100</v>
      </c>
      <c r="CB45" s="111"/>
      <c r="CC45" s="15"/>
      <c r="CD45" s="62" t="s">
        <v>79</v>
      </c>
      <c r="CE45" s="52" t="s">
        <v>46</v>
      </c>
      <c r="CF45" s="74">
        <f t="shared" si="7"/>
        <v>100</v>
      </c>
      <c r="CG45" s="53"/>
      <c r="CH45" s="53"/>
      <c r="CI45" s="112">
        <f t="shared" si="15"/>
        <v>100</v>
      </c>
    </row>
    <row r="46" spans="1:87" ht="27.75" customHeight="1">
      <c r="A46" s="13"/>
      <c r="B46" s="15"/>
      <c r="C46" s="62" t="s">
        <v>82</v>
      </c>
      <c r="D46" s="52" t="s">
        <v>15</v>
      </c>
      <c r="E46" s="53">
        <f>477500+200000</f>
        <v>677500</v>
      </c>
      <c r="F46" s="53"/>
      <c r="G46" s="53"/>
      <c r="H46" s="53">
        <f>SUM(E46,F46)-G46</f>
        <v>677500</v>
      </c>
      <c r="J46" s="111"/>
      <c r="K46" s="15"/>
      <c r="L46" s="46" t="s">
        <v>82</v>
      </c>
      <c r="M46" s="32" t="s">
        <v>15</v>
      </c>
      <c r="N46" s="71">
        <f t="shared" si="0"/>
        <v>677500</v>
      </c>
      <c r="O46" s="1">
        <v>780000</v>
      </c>
      <c r="P46" s="1"/>
      <c r="Q46" s="138">
        <f t="shared" si="8"/>
        <v>1457500</v>
      </c>
      <c r="T46" s="111"/>
      <c r="U46" s="15"/>
      <c r="V46" s="62" t="s">
        <v>82</v>
      </c>
      <c r="W46" s="52" t="s">
        <v>15</v>
      </c>
      <c r="X46" s="74">
        <f t="shared" si="1"/>
        <v>1457500</v>
      </c>
      <c r="Y46" s="53"/>
      <c r="Z46" s="53"/>
      <c r="AA46" s="112">
        <f t="shared" si="9"/>
        <v>1457500</v>
      </c>
      <c r="AD46" s="111"/>
      <c r="AE46" s="15"/>
      <c r="AF46" s="62" t="s">
        <v>82</v>
      </c>
      <c r="AG46" s="52" t="s">
        <v>15</v>
      </c>
      <c r="AH46" s="74">
        <f t="shared" si="2"/>
        <v>1457500</v>
      </c>
      <c r="AI46" s="53"/>
      <c r="AJ46" s="53"/>
      <c r="AK46" s="112">
        <f t="shared" si="10"/>
        <v>1457500</v>
      </c>
      <c r="AN46" s="111"/>
      <c r="AO46" s="15"/>
      <c r="AP46" s="62" t="s">
        <v>82</v>
      </c>
      <c r="AQ46" s="52" t="s">
        <v>15</v>
      </c>
      <c r="AR46" s="74">
        <f t="shared" si="3"/>
        <v>1457500</v>
      </c>
      <c r="AS46" s="53"/>
      <c r="AT46" s="53"/>
      <c r="AU46" s="112">
        <f t="shared" si="11"/>
        <v>1457500</v>
      </c>
      <c r="AX46" s="111"/>
      <c r="AY46" s="15"/>
      <c r="AZ46" s="62" t="s">
        <v>82</v>
      </c>
      <c r="BA46" s="52" t="s">
        <v>15</v>
      </c>
      <c r="BB46" s="74">
        <f t="shared" si="4"/>
        <v>1457500</v>
      </c>
      <c r="BC46" s="53"/>
      <c r="BD46" s="53"/>
      <c r="BE46" s="112">
        <f t="shared" si="12"/>
        <v>1457500</v>
      </c>
      <c r="BH46" s="111"/>
      <c r="BI46" s="15"/>
      <c r="BJ46" s="62" t="s">
        <v>82</v>
      </c>
      <c r="BK46" s="52" t="s">
        <v>15</v>
      </c>
      <c r="BL46" s="74">
        <f t="shared" si="5"/>
        <v>1457500</v>
      </c>
      <c r="BM46" s="53"/>
      <c r="BN46" s="53"/>
      <c r="BO46" s="112">
        <f t="shared" si="13"/>
        <v>1457500</v>
      </c>
      <c r="BR46" s="111"/>
      <c r="BS46" s="15"/>
      <c r="BT46" s="62" t="s">
        <v>82</v>
      </c>
      <c r="BU46" s="52" t="s">
        <v>15</v>
      </c>
      <c r="BV46" s="74">
        <f t="shared" si="6"/>
        <v>1457500</v>
      </c>
      <c r="BW46" s="53"/>
      <c r="BX46" s="53"/>
      <c r="BY46" s="112">
        <f t="shared" si="14"/>
        <v>1457500</v>
      </c>
      <c r="CB46" s="111"/>
      <c r="CC46" s="15"/>
      <c r="CD46" s="62" t="s">
        <v>82</v>
      </c>
      <c r="CE46" s="52" t="s">
        <v>15</v>
      </c>
      <c r="CF46" s="74">
        <f t="shared" si="7"/>
        <v>1457500</v>
      </c>
      <c r="CG46" s="53"/>
      <c r="CH46" s="53"/>
      <c r="CI46" s="112">
        <f t="shared" si="15"/>
        <v>1457500</v>
      </c>
    </row>
    <row r="47" spans="1:87" ht="25.5" customHeight="1">
      <c r="A47" s="13"/>
      <c r="B47" s="15"/>
      <c r="C47" s="62" t="s">
        <v>81</v>
      </c>
      <c r="D47" s="52" t="s">
        <v>29</v>
      </c>
      <c r="E47" s="53">
        <v>50640</v>
      </c>
      <c r="F47" s="53"/>
      <c r="G47" s="53"/>
      <c r="H47" s="53">
        <f>SUM(E47,F47)-G47</f>
        <v>50640</v>
      </c>
      <c r="J47" s="111"/>
      <c r="K47" s="15"/>
      <c r="L47" s="46" t="s">
        <v>81</v>
      </c>
      <c r="M47" s="32" t="s">
        <v>29</v>
      </c>
      <c r="N47" s="71">
        <f>SUM(H47)</f>
        <v>50640</v>
      </c>
      <c r="O47" s="1"/>
      <c r="P47" s="1"/>
      <c r="Q47" s="138">
        <f t="shared" si="8"/>
        <v>50640</v>
      </c>
      <c r="T47" s="111"/>
      <c r="U47" s="15"/>
      <c r="V47" s="67" t="s">
        <v>81</v>
      </c>
      <c r="W47" s="68" t="s">
        <v>29</v>
      </c>
      <c r="X47" s="76">
        <f>SUM(Q47)</f>
        <v>50640</v>
      </c>
      <c r="Y47" s="58"/>
      <c r="Z47" s="58"/>
      <c r="AA47" s="113">
        <f t="shared" si="9"/>
        <v>50640</v>
      </c>
      <c r="AD47" s="111"/>
      <c r="AE47" s="15"/>
      <c r="AF47" s="67" t="s">
        <v>81</v>
      </c>
      <c r="AG47" s="68" t="s">
        <v>29</v>
      </c>
      <c r="AH47" s="76">
        <f>SUM(AA47)</f>
        <v>50640</v>
      </c>
      <c r="AI47" s="58"/>
      <c r="AJ47" s="58"/>
      <c r="AK47" s="113">
        <f t="shared" si="10"/>
        <v>50640</v>
      </c>
      <c r="AN47" s="111"/>
      <c r="AO47" s="15"/>
      <c r="AP47" s="67" t="s">
        <v>81</v>
      </c>
      <c r="AQ47" s="68" t="s">
        <v>29</v>
      </c>
      <c r="AR47" s="76">
        <f>SUM(AK47)</f>
        <v>50640</v>
      </c>
      <c r="AS47" s="58"/>
      <c r="AT47" s="58"/>
      <c r="AU47" s="113">
        <f t="shared" si="11"/>
        <v>50640</v>
      </c>
      <c r="AX47" s="111"/>
      <c r="AY47" s="15"/>
      <c r="AZ47" s="67" t="s">
        <v>81</v>
      </c>
      <c r="BA47" s="68" t="s">
        <v>29</v>
      </c>
      <c r="BB47" s="76">
        <f>SUM(AU47)</f>
        <v>50640</v>
      </c>
      <c r="BC47" s="58"/>
      <c r="BD47" s="58"/>
      <c r="BE47" s="113">
        <f t="shared" si="12"/>
        <v>50640</v>
      </c>
      <c r="BH47" s="111"/>
      <c r="BI47" s="15"/>
      <c r="BJ47" s="67" t="s">
        <v>81</v>
      </c>
      <c r="BK47" s="68" t="s">
        <v>29</v>
      </c>
      <c r="BL47" s="76">
        <f>SUM(BE47)</f>
        <v>50640</v>
      </c>
      <c r="BM47" s="58"/>
      <c r="BN47" s="58"/>
      <c r="BO47" s="113">
        <f t="shared" si="13"/>
        <v>50640</v>
      </c>
      <c r="BR47" s="111"/>
      <c r="BS47" s="15"/>
      <c r="BT47" s="67" t="s">
        <v>81</v>
      </c>
      <c r="BU47" s="68" t="s">
        <v>29</v>
      </c>
      <c r="BV47" s="76">
        <f>SUM(BO47)</f>
        <v>50640</v>
      </c>
      <c r="BW47" s="58"/>
      <c r="BX47" s="58"/>
      <c r="BY47" s="113">
        <f t="shared" si="14"/>
        <v>50640</v>
      </c>
      <c r="CB47" s="111"/>
      <c r="CC47" s="15"/>
      <c r="CD47" s="67" t="s">
        <v>81</v>
      </c>
      <c r="CE47" s="68" t="s">
        <v>29</v>
      </c>
      <c r="CF47" s="76">
        <f>SUM(BY47)</f>
        <v>50640</v>
      </c>
      <c r="CG47" s="58"/>
      <c r="CH47" s="58"/>
      <c r="CI47" s="113">
        <f t="shared" si="15"/>
        <v>50640</v>
      </c>
    </row>
    <row r="48" spans="1:87" ht="25.5" customHeight="1">
      <c r="A48" s="13"/>
      <c r="B48" s="15"/>
      <c r="C48" s="62" t="s">
        <v>81</v>
      </c>
      <c r="D48" s="52"/>
      <c r="E48" s="53"/>
      <c r="F48" s="53"/>
      <c r="G48" s="53"/>
      <c r="H48" s="53"/>
      <c r="J48" s="111"/>
      <c r="K48" s="15"/>
      <c r="L48" s="46" t="s">
        <v>80</v>
      </c>
      <c r="M48" s="32" t="s">
        <v>31</v>
      </c>
      <c r="N48" s="71">
        <v>0</v>
      </c>
      <c r="O48" s="1">
        <v>1000</v>
      </c>
      <c r="P48" s="1"/>
      <c r="Q48" s="138">
        <f t="shared" si="8"/>
        <v>1000</v>
      </c>
      <c r="T48" s="111"/>
      <c r="U48" s="15"/>
      <c r="V48" s="67" t="s">
        <v>81</v>
      </c>
      <c r="W48" s="68" t="s">
        <v>29</v>
      </c>
      <c r="X48" s="76">
        <f t="shared" si="1"/>
        <v>1000</v>
      </c>
      <c r="Y48" s="58"/>
      <c r="Z48" s="58"/>
      <c r="AA48" s="113">
        <f t="shared" si="9"/>
        <v>1000</v>
      </c>
      <c r="AD48" s="111"/>
      <c r="AE48" s="15"/>
      <c r="AF48" s="67" t="s">
        <v>81</v>
      </c>
      <c r="AG48" s="68" t="s">
        <v>29</v>
      </c>
      <c r="AH48" s="76">
        <f t="shared" si="2"/>
        <v>1000</v>
      </c>
      <c r="AI48" s="58"/>
      <c r="AJ48" s="58"/>
      <c r="AK48" s="113">
        <f t="shared" si="10"/>
        <v>1000</v>
      </c>
      <c r="AN48" s="111"/>
      <c r="AO48" s="15"/>
      <c r="AP48" s="67" t="s">
        <v>81</v>
      </c>
      <c r="AQ48" s="68" t="s">
        <v>29</v>
      </c>
      <c r="AR48" s="76">
        <f t="shared" si="3"/>
        <v>1000</v>
      </c>
      <c r="AS48" s="58"/>
      <c r="AT48" s="58"/>
      <c r="AU48" s="113">
        <f t="shared" si="11"/>
        <v>1000</v>
      </c>
      <c r="AX48" s="111"/>
      <c r="AY48" s="15"/>
      <c r="AZ48" s="67" t="s">
        <v>81</v>
      </c>
      <c r="BA48" s="68" t="s">
        <v>29</v>
      </c>
      <c r="BB48" s="76">
        <f t="shared" si="4"/>
        <v>1000</v>
      </c>
      <c r="BC48" s="58"/>
      <c r="BD48" s="58"/>
      <c r="BE48" s="113">
        <f t="shared" si="12"/>
        <v>1000</v>
      </c>
      <c r="BH48" s="111"/>
      <c r="BI48" s="15"/>
      <c r="BJ48" s="67" t="s">
        <v>81</v>
      </c>
      <c r="BK48" s="68" t="s">
        <v>29</v>
      </c>
      <c r="BL48" s="76">
        <f t="shared" si="5"/>
        <v>1000</v>
      </c>
      <c r="BM48" s="58"/>
      <c r="BN48" s="58"/>
      <c r="BO48" s="113">
        <f t="shared" si="13"/>
        <v>1000</v>
      </c>
      <c r="BR48" s="111"/>
      <c r="BS48" s="15"/>
      <c r="BT48" s="67" t="s">
        <v>81</v>
      </c>
      <c r="BU48" s="68" t="s">
        <v>29</v>
      </c>
      <c r="BV48" s="76">
        <f t="shared" si="6"/>
        <v>1000</v>
      </c>
      <c r="BW48" s="58"/>
      <c r="BX48" s="58"/>
      <c r="BY48" s="113">
        <f t="shared" si="14"/>
        <v>1000</v>
      </c>
      <c r="CB48" s="111"/>
      <c r="CC48" s="15"/>
      <c r="CD48" s="67" t="s">
        <v>81</v>
      </c>
      <c r="CE48" s="68" t="s">
        <v>29</v>
      </c>
      <c r="CF48" s="76">
        <f t="shared" si="7"/>
        <v>1000</v>
      </c>
      <c r="CG48" s="58"/>
      <c r="CH48" s="58"/>
      <c r="CI48" s="113">
        <f t="shared" si="15"/>
        <v>1000</v>
      </c>
    </row>
    <row r="49" spans="1:87" ht="19.5" customHeight="1">
      <c r="A49" s="13"/>
      <c r="B49" s="15">
        <v>75045</v>
      </c>
      <c r="C49" s="51"/>
      <c r="D49" s="52" t="s">
        <v>32</v>
      </c>
      <c r="E49" s="53">
        <f>E50+E51</f>
        <v>33000</v>
      </c>
      <c r="F49" s="53"/>
      <c r="G49" s="53"/>
      <c r="H49" s="53">
        <f>H50+H51</f>
        <v>33000</v>
      </c>
      <c r="J49" s="111"/>
      <c r="K49" s="29">
        <v>75045</v>
      </c>
      <c r="L49" s="29"/>
      <c r="M49" s="32" t="s">
        <v>32</v>
      </c>
      <c r="N49" s="71">
        <f t="shared" si="0"/>
        <v>33000</v>
      </c>
      <c r="O49" s="1">
        <f>SUM(O50:O51)</f>
        <v>0</v>
      </c>
      <c r="P49" s="1">
        <f>SUM(P50:P51)</f>
        <v>0</v>
      </c>
      <c r="Q49" s="138">
        <f>Q50+Q51</f>
        <v>33000</v>
      </c>
      <c r="T49" s="111"/>
      <c r="U49" s="29">
        <v>75045</v>
      </c>
      <c r="V49" s="29"/>
      <c r="W49" s="32" t="s">
        <v>32</v>
      </c>
      <c r="X49" s="71">
        <f t="shared" si="1"/>
        <v>33000</v>
      </c>
      <c r="Y49" s="1">
        <f>SUM(Y50:Y51)</f>
        <v>0</v>
      </c>
      <c r="Z49" s="1">
        <f>SUM(Z50:Z51)</f>
        <v>0</v>
      </c>
      <c r="AA49" s="138">
        <f>AA50+AA51</f>
        <v>33000</v>
      </c>
      <c r="AD49" s="111"/>
      <c r="AE49" s="29">
        <v>75045</v>
      </c>
      <c r="AF49" s="29"/>
      <c r="AG49" s="32" t="s">
        <v>32</v>
      </c>
      <c r="AH49" s="71">
        <f t="shared" si="2"/>
        <v>33000</v>
      </c>
      <c r="AI49" s="1">
        <f>SUM(AI50:AI51)</f>
        <v>0</v>
      </c>
      <c r="AJ49" s="1">
        <f>SUM(AJ50:AJ51)</f>
        <v>0</v>
      </c>
      <c r="AK49" s="138">
        <f>AK50+AK51</f>
        <v>33000</v>
      </c>
      <c r="AN49" s="111"/>
      <c r="AO49" s="29">
        <v>75045</v>
      </c>
      <c r="AP49" s="29"/>
      <c r="AQ49" s="32" t="s">
        <v>32</v>
      </c>
      <c r="AR49" s="71">
        <f t="shared" si="3"/>
        <v>33000</v>
      </c>
      <c r="AS49" s="1">
        <f>SUM(AS50:AS51)</f>
        <v>0</v>
      </c>
      <c r="AT49" s="1">
        <f>SUM(AT50:AT51)</f>
        <v>0</v>
      </c>
      <c r="AU49" s="138">
        <f>AU50+AU51</f>
        <v>33000</v>
      </c>
      <c r="AX49" s="111"/>
      <c r="AY49" s="29">
        <v>75045</v>
      </c>
      <c r="AZ49" s="29"/>
      <c r="BA49" s="32" t="s">
        <v>32</v>
      </c>
      <c r="BB49" s="71">
        <f t="shared" si="4"/>
        <v>33000</v>
      </c>
      <c r="BC49" s="1">
        <f>SUM(BC50:BC51)</f>
        <v>0</v>
      </c>
      <c r="BD49" s="1">
        <f>SUM(BD50:BD51)</f>
        <v>0</v>
      </c>
      <c r="BE49" s="138">
        <f>BE50+BE51</f>
        <v>33000</v>
      </c>
      <c r="BH49" s="111"/>
      <c r="BI49" s="29">
        <v>75045</v>
      </c>
      <c r="BJ49" s="29"/>
      <c r="BK49" s="32" t="s">
        <v>32</v>
      </c>
      <c r="BL49" s="71">
        <f t="shared" si="5"/>
        <v>33000</v>
      </c>
      <c r="BM49" s="1">
        <f>SUM(BM50:BM51)</f>
        <v>0</v>
      </c>
      <c r="BN49" s="1">
        <f>SUM(BN50:BN51)</f>
        <v>0</v>
      </c>
      <c r="BO49" s="138">
        <f>BO50+BO51</f>
        <v>33000</v>
      </c>
      <c r="BR49" s="111"/>
      <c r="BS49" s="29">
        <v>75045</v>
      </c>
      <c r="BT49" s="29"/>
      <c r="BU49" s="32" t="s">
        <v>32</v>
      </c>
      <c r="BV49" s="71">
        <f t="shared" si="6"/>
        <v>33000</v>
      </c>
      <c r="BW49" s="1">
        <f>SUM(BW50:BW51)</f>
        <v>0</v>
      </c>
      <c r="BX49" s="1">
        <f>SUM(BX50:BX51)</f>
        <v>0</v>
      </c>
      <c r="BY49" s="138">
        <f>BY50+BY51</f>
        <v>33000</v>
      </c>
      <c r="CB49" s="111"/>
      <c r="CC49" s="29">
        <v>75045</v>
      </c>
      <c r="CD49" s="29"/>
      <c r="CE49" s="32" t="s">
        <v>32</v>
      </c>
      <c r="CF49" s="71">
        <f t="shared" si="7"/>
        <v>33000</v>
      </c>
      <c r="CG49" s="1">
        <f>SUM(CG50:CG51)</f>
        <v>0</v>
      </c>
      <c r="CH49" s="1">
        <f>SUM(CH50:CH51)</f>
        <v>0</v>
      </c>
      <c r="CI49" s="138">
        <f>CI50+CI51</f>
        <v>33000</v>
      </c>
    </row>
    <row r="50" spans="1:87" ht="50.25" customHeight="1">
      <c r="A50" s="13"/>
      <c r="B50" s="15"/>
      <c r="C50" s="51">
        <v>2110</v>
      </c>
      <c r="D50" s="52" t="s">
        <v>64</v>
      </c>
      <c r="E50" s="53">
        <v>25000</v>
      </c>
      <c r="F50" s="53"/>
      <c r="G50" s="53"/>
      <c r="H50" s="53">
        <f>SUM(E50,F50)-G50</f>
        <v>25000</v>
      </c>
      <c r="J50" s="111"/>
      <c r="K50" s="15"/>
      <c r="L50" s="15">
        <v>2110</v>
      </c>
      <c r="M50" s="16" t="s">
        <v>64</v>
      </c>
      <c r="N50" s="86">
        <f t="shared" si="0"/>
        <v>25000</v>
      </c>
      <c r="O50" s="17"/>
      <c r="P50" s="17"/>
      <c r="Q50" s="116">
        <f>SUM(N50,O50)-P50</f>
        <v>25000</v>
      </c>
      <c r="T50" s="111"/>
      <c r="U50" s="15"/>
      <c r="V50" s="59">
        <v>2110</v>
      </c>
      <c r="W50" s="60" t="s">
        <v>64</v>
      </c>
      <c r="X50" s="127">
        <f t="shared" si="1"/>
        <v>25000</v>
      </c>
      <c r="Y50" s="61"/>
      <c r="Z50" s="61"/>
      <c r="AA50" s="114">
        <f>SUM(X50,Y50)-Z50</f>
        <v>25000</v>
      </c>
      <c r="AD50" s="111"/>
      <c r="AE50" s="15"/>
      <c r="AF50" s="59">
        <v>2110</v>
      </c>
      <c r="AG50" s="60" t="s">
        <v>64</v>
      </c>
      <c r="AH50" s="127">
        <f t="shared" si="2"/>
        <v>25000</v>
      </c>
      <c r="AI50" s="61"/>
      <c r="AJ50" s="61"/>
      <c r="AK50" s="114">
        <f>SUM(AH50,AI50)-AJ50</f>
        <v>25000</v>
      </c>
      <c r="AN50" s="111"/>
      <c r="AO50" s="15"/>
      <c r="AP50" s="59">
        <v>2110</v>
      </c>
      <c r="AQ50" s="60" t="s">
        <v>64</v>
      </c>
      <c r="AR50" s="127">
        <f t="shared" si="3"/>
        <v>25000</v>
      </c>
      <c r="AS50" s="61"/>
      <c r="AT50" s="61"/>
      <c r="AU50" s="114">
        <f>SUM(AR50,AS50)-AT50</f>
        <v>25000</v>
      </c>
      <c r="AX50" s="111"/>
      <c r="AY50" s="15"/>
      <c r="AZ50" s="59">
        <v>2110</v>
      </c>
      <c r="BA50" s="60" t="s">
        <v>64</v>
      </c>
      <c r="BB50" s="127">
        <f t="shared" si="4"/>
        <v>25000</v>
      </c>
      <c r="BC50" s="61"/>
      <c r="BD50" s="61"/>
      <c r="BE50" s="114">
        <f>SUM(BB50,BC50)-BD50</f>
        <v>25000</v>
      </c>
      <c r="BH50" s="111"/>
      <c r="BI50" s="15"/>
      <c r="BJ50" s="59">
        <v>2110</v>
      </c>
      <c r="BK50" s="60" t="s">
        <v>64</v>
      </c>
      <c r="BL50" s="127">
        <f t="shared" si="5"/>
        <v>25000</v>
      </c>
      <c r="BM50" s="61"/>
      <c r="BN50" s="61"/>
      <c r="BO50" s="114">
        <f>SUM(BL50,BM50)-BN50</f>
        <v>25000</v>
      </c>
      <c r="BR50" s="111"/>
      <c r="BS50" s="15"/>
      <c r="BT50" s="59">
        <v>2110</v>
      </c>
      <c r="BU50" s="60" t="s">
        <v>64</v>
      </c>
      <c r="BV50" s="127">
        <f t="shared" si="6"/>
        <v>25000</v>
      </c>
      <c r="BW50" s="61"/>
      <c r="BX50" s="61"/>
      <c r="BY50" s="114">
        <f>SUM(BV50,BW50)-BX50</f>
        <v>25000</v>
      </c>
      <c r="CB50" s="111"/>
      <c r="CC50" s="15"/>
      <c r="CD50" s="59">
        <v>2110</v>
      </c>
      <c r="CE50" s="60" t="s">
        <v>64</v>
      </c>
      <c r="CF50" s="127">
        <f t="shared" si="7"/>
        <v>25000</v>
      </c>
      <c r="CG50" s="61"/>
      <c r="CH50" s="61"/>
      <c r="CI50" s="114">
        <f>SUM(CF50,CG50)-CH50</f>
        <v>25000</v>
      </c>
    </row>
    <row r="51" spans="1:87" ht="54.75" customHeight="1" thickBot="1">
      <c r="A51" s="13"/>
      <c r="B51" s="15"/>
      <c r="C51" s="54">
        <v>2120</v>
      </c>
      <c r="D51" s="55" t="s">
        <v>24</v>
      </c>
      <c r="E51" s="56">
        <v>8000</v>
      </c>
      <c r="F51" s="56"/>
      <c r="G51" s="56"/>
      <c r="H51" s="56">
        <f>SUM(E51,F51)-G51</f>
        <v>8000</v>
      </c>
      <c r="J51" s="111"/>
      <c r="K51" s="15"/>
      <c r="L51" s="157">
        <v>2120</v>
      </c>
      <c r="M51" s="158" t="s">
        <v>24</v>
      </c>
      <c r="N51" s="159">
        <f t="shared" si="0"/>
        <v>8000</v>
      </c>
      <c r="O51" s="160"/>
      <c r="P51" s="160"/>
      <c r="Q51" s="161">
        <f>SUM(N51,O51)-P51</f>
        <v>8000</v>
      </c>
      <c r="T51" s="111"/>
      <c r="U51" s="15"/>
      <c r="V51" s="75">
        <v>2120</v>
      </c>
      <c r="W51" s="68" t="s">
        <v>24</v>
      </c>
      <c r="X51" s="76">
        <f t="shared" si="1"/>
        <v>8000</v>
      </c>
      <c r="Y51" s="58"/>
      <c r="Z51" s="58"/>
      <c r="AA51" s="113">
        <f>SUM(X51,Y51)-Z51</f>
        <v>8000</v>
      </c>
      <c r="AD51" s="111"/>
      <c r="AE51" s="15"/>
      <c r="AF51" s="75">
        <v>2120</v>
      </c>
      <c r="AG51" s="68" t="s">
        <v>24</v>
      </c>
      <c r="AH51" s="76">
        <f t="shared" si="2"/>
        <v>8000</v>
      </c>
      <c r="AI51" s="58"/>
      <c r="AJ51" s="58"/>
      <c r="AK51" s="113">
        <f>SUM(AH51,AI51)-AJ51</f>
        <v>8000</v>
      </c>
      <c r="AN51" s="111"/>
      <c r="AO51" s="15"/>
      <c r="AP51" s="75">
        <v>2120</v>
      </c>
      <c r="AQ51" s="68" t="s">
        <v>24</v>
      </c>
      <c r="AR51" s="76">
        <f t="shared" si="3"/>
        <v>8000</v>
      </c>
      <c r="AS51" s="58"/>
      <c r="AT51" s="58"/>
      <c r="AU51" s="113">
        <f>SUM(AR51,AS51)-AT51</f>
        <v>8000</v>
      </c>
      <c r="AX51" s="111"/>
      <c r="AY51" s="15"/>
      <c r="AZ51" s="75">
        <v>2120</v>
      </c>
      <c r="BA51" s="68" t="s">
        <v>24</v>
      </c>
      <c r="BB51" s="76">
        <f t="shared" si="4"/>
        <v>8000</v>
      </c>
      <c r="BC51" s="58"/>
      <c r="BD51" s="58"/>
      <c r="BE51" s="113">
        <f>SUM(BB51,BC51)-BD51</f>
        <v>8000</v>
      </c>
      <c r="BH51" s="111"/>
      <c r="BI51" s="15"/>
      <c r="BJ51" s="75">
        <v>2120</v>
      </c>
      <c r="BK51" s="68" t="s">
        <v>24</v>
      </c>
      <c r="BL51" s="76">
        <f t="shared" si="5"/>
        <v>8000</v>
      </c>
      <c r="BM51" s="58"/>
      <c r="BN51" s="58"/>
      <c r="BO51" s="113">
        <f>SUM(BL51,BM51)-BN51</f>
        <v>8000</v>
      </c>
      <c r="BR51" s="111"/>
      <c r="BS51" s="15"/>
      <c r="BT51" s="75">
        <v>2120</v>
      </c>
      <c r="BU51" s="68" t="s">
        <v>24</v>
      </c>
      <c r="BV51" s="76">
        <f t="shared" si="6"/>
        <v>8000</v>
      </c>
      <c r="BW51" s="58"/>
      <c r="BX51" s="58"/>
      <c r="BY51" s="113">
        <f>SUM(BV51,BW51)-BX51</f>
        <v>8000</v>
      </c>
      <c r="CB51" s="111"/>
      <c r="CC51" s="15"/>
      <c r="CD51" s="75">
        <v>2120</v>
      </c>
      <c r="CE51" s="68" t="s">
        <v>24</v>
      </c>
      <c r="CF51" s="76">
        <f t="shared" si="7"/>
        <v>8000</v>
      </c>
      <c r="CG51" s="58"/>
      <c r="CH51" s="58"/>
      <c r="CI51" s="113">
        <f>SUM(CF51,CG51)-CH51</f>
        <v>8000</v>
      </c>
    </row>
    <row r="52" spans="1:87" ht="29.25" customHeight="1" thickBot="1">
      <c r="A52" s="10">
        <v>754</v>
      </c>
      <c r="B52" s="22"/>
      <c r="C52" s="22"/>
      <c r="D52" s="23" t="s">
        <v>33</v>
      </c>
      <c r="E52" s="2">
        <f>E56</f>
        <v>1944600</v>
      </c>
      <c r="F52" s="2"/>
      <c r="G52" s="2"/>
      <c r="H52" s="2">
        <f>SUM(H53,H56)</f>
        <v>1944600</v>
      </c>
      <c r="J52" s="82">
        <v>754</v>
      </c>
      <c r="K52" s="78"/>
      <c r="L52" s="78"/>
      <c r="M52" s="79" t="s">
        <v>33</v>
      </c>
      <c r="N52" s="80">
        <f t="shared" si="0"/>
        <v>1944600</v>
      </c>
      <c r="O52" s="80">
        <f>SUM(O56)</f>
        <v>0</v>
      </c>
      <c r="P52" s="80">
        <f>SUM(P56)</f>
        <v>0</v>
      </c>
      <c r="Q52" s="81">
        <f>SUM(Q53,Q56)</f>
        <v>1944600</v>
      </c>
      <c r="T52" s="82">
        <v>754</v>
      </c>
      <c r="U52" s="78"/>
      <c r="V52" s="78"/>
      <c r="W52" s="79" t="s">
        <v>33</v>
      </c>
      <c r="X52" s="80">
        <f t="shared" si="1"/>
        <v>1944600</v>
      </c>
      <c r="Y52" s="80">
        <f>SUM(Y56)</f>
        <v>0</v>
      </c>
      <c r="Z52" s="80">
        <f>SUM(Z56)</f>
        <v>0</v>
      </c>
      <c r="AA52" s="81">
        <f>SUM(AA53,AA56)</f>
        <v>1944600</v>
      </c>
      <c r="AD52" s="82">
        <v>754</v>
      </c>
      <c r="AE52" s="78"/>
      <c r="AF52" s="78"/>
      <c r="AG52" s="79" t="s">
        <v>33</v>
      </c>
      <c r="AH52" s="80">
        <f t="shared" si="2"/>
        <v>1944600</v>
      </c>
      <c r="AI52" s="80">
        <f>SUM(AI56)</f>
        <v>0</v>
      </c>
      <c r="AJ52" s="80">
        <f>SUM(AJ56)</f>
        <v>0</v>
      </c>
      <c r="AK52" s="81">
        <f>SUM(AK53,AK56)</f>
        <v>1944600</v>
      </c>
      <c r="AN52" s="82">
        <v>754</v>
      </c>
      <c r="AO52" s="78"/>
      <c r="AP52" s="78"/>
      <c r="AQ52" s="79" t="s">
        <v>33</v>
      </c>
      <c r="AR52" s="80">
        <f t="shared" si="3"/>
        <v>1944600</v>
      </c>
      <c r="AS52" s="80">
        <f>SUM(AS56)</f>
        <v>0</v>
      </c>
      <c r="AT52" s="80">
        <f>SUM(AT56)</f>
        <v>0</v>
      </c>
      <c r="AU52" s="81">
        <f>SUM(AU53,AU56)</f>
        <v>1944600</v>
      </c>
      <c r="AX52" s="82">
        <v>754</v>
      </c>
      <c r="AY52" s="78"/>
      <c r="AZ52" s="78"/>
      <c r="BA52" s="79" t="s">
        <v>33</v>
      </c>
      <c r="BB52" s="80">
        <f t="shared" si="4"/>
        <v>1944600</v>
      </c>
      <c r="BC52" s="80">
        <f>SUM(BC56)</f>
        <v>0</v>
      </c>
      <c r="BD52" s="80">
        <f>SUM(BD56)</f>
        <v>0</v>
      </c>
      <c r="BE52" s="81">
        <f>SUM(BE53,BE56)</f>
        <v>1944600</v>
      </c>
      <c r="BH52" s="82">
        <v>754</v>
      </c>
      <c r="BI52" s="78"/>
      <c r="BJ52" s="78"/>
      <c r="BK52" s="79" t="s">
        <v>33</v>
      </c>
      <c r="BL52" s="80">
        <f t="shared" si="5"/>
        <v>1944600</v>
      </c>
      <c r="BM52" s="80">
        <f>SUM(BM56)</f>
        <v>0</v>
      </c>
      <c r="BN52" s="80">
        <f>SUM(BN56)</f>
        <v>0</v>
      </c>
      <c r="BO52" s="81">
        <f>SUM(BO53,BO56)</f>
        <v>1944600</v>
      </c>
      <c r="BR52" s="82">
        <v>754</v>
      </c>
      <c r="BS52" s="78"/>
      <c r="BT52" s="78"/>
      <c r="BU52" s="79" t="s">
        <v>33</v>
      </c>
      <c r="BV52" s="80">
        <f t="shared" si="6"/>
        <v>1944600</v>
      </c>
      <c r="BW52" s="80">
        <f>SUM(BW56)</f>
        <v>0</v>
      </c>
      <c r="BX52" s="80">
        <f>SUM(BX56)</f>
        <v>0</v>
      </c>
      <c r="BY52" s="81">
        <f>SUM(BY53,BY56)</f>
        <v>1944600</v>
      </c>
      <c r="CB52" s="82">
        <v>754</v>
      </c>
      <c r="CC52" s="78"/>
      <c r="CD52" s="78"/>
      <c r="CE52" s="79" t="s">
        <v>33</v>
      </c>
      <c r="CF52" s="80">
        <f t="shared" si="7"/>
        <v>1944600</v>
      </c>
      <c r="CG52" s="80">
        <f>SUM(CG56)</f>
        <v>0</v>
      </c>
      <c r="CH52" s="80">
        <f>SUM(CH56)</f>
        <v>0</v>
      </c>
      <c r="CI52" s="81">
        <f>SUM(CI53,CI56)</f>
        <v>1944600</v>
      </c>
    </row>
    <row r="53" spans="1:87" ht="38.25" customHeight="1" hidden="1">
      <c r="A53" s="13"/>
      <c r="B53" s="15">
        <v>75405</v>
      </c>
      <c r="C53" s="15"/>
      <c r="D53" s="16" t="s">
        <v>34</v>
      </c>
      <c r="E53" s="17">
        <f>SUM(E54:E55)</f>
        <v>0</v>
      </c>
      <c r="F53" s="17"/>
      <c r="G53" s="17"/>
      <c r="H53" s="17">
        <f>SUM(H54:H55)</f>
        <v>0</v>
      </c>
      <c r="J53" s="111"/>
      <c r="K53" s="15">
        <v>75405</v>
      </c>
      <c r="L53" s="59"/>
      <c r="M53" s="60" t="s">
        <v>34</v>
      </c>
      <c r="N53" s="89">
        <f t="shared" si="0"/>
        <v>0</v>
      </c>
      <c r="O53" s="61"/>
      <c r="P53" s="61"/>
      <c r="Q53" s="114">
        <f>SUM(Q54:Q55)</f>
        <v>0</v>
      </c>
      <c r="T53" s="111"/>
      <c r="U53" s="15">
        <v>75405</v>
      </c>
      <c r="V53" s="59"/>
      <c r="W53" s="60" t="s">
        <v>34</v>
      </c>
      <c r="X53" s="89">
        <f t="shared" si="1"/>
        <v>0</v>
      </c>
      <c r="Y53" s="61"/>
      <c r="Z53" s="61"/>
      <c r="AA53" s="114">
        <f>SUM(AA54:AA55)</f>
        <v>0</v>
      </c>
      <c r="AD53" s="111"/>
      <c r="AE53" s="15">
        <v>75405</v>
      </c>
      <c r="AF53" s="59"/>
      <c r="AG53" s="60" t="s">
        <v>34</v>
      </c>
      <c r="AH53" s="89">
        <f t="shared" si="2"/>
        <v>0</v>
      </c>
      <c r="AI53" s="61"/>
      <c r="AJ53" s="61"/>
      <c r="AK53" s="114">
        <f>SUM(AK54:AK55)</f>
        <v>0</v>
      </c>
      <c r="AN53" s="111"/>
      <c r="AO53" s="15">
        <v>75405</v>
      </c>
      <c r="AP53" s="59"/>
      <c r="AQ53" s="60" t="s">
        <v>34</v>
      </c>
      <c r="AR53" s="89">
        <f t="shared" si="3"/>
        <v>0</v>
      </c>
      <c r="AS53" s="61"/>
      <c r="AT53" s="61"/>
      <c r="AU53" s="114">
        <f>SUM(AU54:AU55)</f>
        <v>0</v>
      </c>
      <c r="AX53" s="111"/>
      <c r="AY53" s="15">
        <v>75405</v>
      </c>
      <c r="AZ53" s="59"/>
      <c r="BA53" s="60" t="s">
        <v>34</v>
      </c>
      <c r="BB53" s="89">
        <f t="shared" si="4"/>
        <v>0</v>
      </c>
      <c r="BC53" s="61"/>
      <c r="BD53" s="61"/>
      <c r="BE53" s="114">
        <f>SUM(BE54:BE55)</f>
        <v>0</v>
      </c>
      <c r="BH53" s="111"/>
      <c r="BI53" s="15">
        <v>75405</v>
      </c>
      <c r="BJ53" s="59"/>
      <c r="BK53" s="60" t="s">
        <v>34</v>
      </c>
      <c r="BL53" s="89">
        <f t="shared" si="5"/>
        <v>0</v>
      </c>
      <c r="BM53" s="61"/>
      <c r="BN53" s="61"/>
      <c r="BO53" s="114">
        <f>SUM(BO54:BO55)</f>
        <v>0</v>
      </c>
      <c r="BR53" s="111"/>
      <c r="BS53" s="15">
        <v>75405</v>
      </c>
      <c r="BT53" s="59"/>
      <c r="BU53" s="60" t="s">
        <v>34</v>
      </c>
      <c r="BV53" s="89">
        <f t="shared" si="6"/>
        <v>0</v>
      </c>
      <c r="BW53" s="61"/>
      <c r="BX53" s="61"/>
      <c r="BY53" s="114">
        <f>SUM(BY54:BY55)</f>
        <v>0</v>
      </c>
      <c r="CB53" s="111"/>
      <c r="CC53" s="15">
        <v>75405</v>
      </c>
      <c r="CD53" s="59"/>
      <c r="CE53" s="60" t="s">
        <v>34</v>
      </c>
      <c r="CF53" s="89">
        <f t="shared" si="7"/>
        <v>0</v>
      </c>
      <c r="CG53" s="61"/>
      <c r="CH53" s="61"/>
      <c r="CI53" s="114">
        <f>SUM(CI54:CI55)</f>
        <v>0</v>
      </c>
    </row>
    <row r="54" spans="1:87" ht="51" customHeight="1" hidden="1">
      <c r="A54" s="13"/>
      <c r="B54" s="15"/>
      <c r="C54" s="14" t="s">
        <v>30</v>
      </c>
      <c r="D54" s="16" t="s">
        <v>31</v>
      </c>
      <c r="E54" s="17"/>
      <c r="F54" s="17"/>
      <c r="G54" s="17"/>
      <c r="H54" s="17"/>
      <c r="J54" s="111"/>
      <c r="K54" s="15"/>
      <c r="L54" s="62" t="s">
        <v>30</v>
      </c>
      <c r="M54" s="52" t="s">
        <v>31</v>
      </c>
      <c r="N54" s="88">
        <f t="shared" si="0"/>
        <v>0</v>
      </c>
      <c r="O54" s="53"/>
      <c r="P54" s="53"/>
      <c r="Q54" s="112"/>
      <c r="T54" s="111"/>
      <c r="U54" s="15"/>
      <c r="V54" s="62" t="s">
        <v>30</v>
      </c>
      <c r="W54" s="52" t="s">
        <v>31</v>
      </c>
      <c r="X54" s="88">
        <f t="shared" si="1"/>
        <v>0</v>
      </c>
      <c r="Y54" s="53"/>
      <c r="Z54" s="53"/>
      <c r="AA54" s="112"/>
      <c r="AD54" s="111"/>
      <c r="AE54" s="15"/>
      <c r="AF54" s="62" t="s">
        <v>30</v>
      </c>
      <c r="AG54" s="52" t="s">
        <v>31</v>
      </c>
      <c r="AH54" s="88">
        <f t="shared" si="2"/>
        <v>0</v>
      </c>
      <c r="AI54" s="53"/>
      <c r="AJ54" s="53"/>
      <c r="AK54" s="112"/>
      <c r="AN54" s="111"/>
      <c r="AO54" s="15"/>
      <c r="AP54" s="62" t="s">
        <v>30</v>
      </c>
      <c r="AQ54" s="52" t="s">
        <v>31</v>
      </c>
      <c r="AR54" s="88">
        <f t="shared" si="3"/>
        <v>0</v>
      </c>
      <c r="AS54" s="53"/>
      <c r="AT54" s="53"/>
      <c r="AU54" s="112"/>
      <c r="AX54" s="111"/>
      <c r="AY54" s="15"/>
      <c r="AZ54" s="62" t="s">
        <v>30</v>
      </c>
      <c r="BA54" s="52" t="s">
        <v>31</v>
      </c>
      <c r="BB54" s="88">
        <f t="shared" si="4"/>
        <v>0</v>
      </c>
      <c r="BC54" s="53"/>
      <c r="BD54" s="53"/>
      <c r="BE54" s="112"/>
      <c r="BH54" s="111"/>
      <c r="BI54" s="15"/>
      <c r="BJ54" s="62" t="s">
        <v>30</v>
      </c>
      <c r="BK54" s="52" t="s">
        <v>31</v>
      </c>
      <c r="BL54" s="88">
        <f t="shared" si="5"/>
        <v>0</v>
      </c>
      <c r="BM54" s="53"/>
      <c r="BN54" s="53"/>
      <c r="BO54" s="112"/>
      <c r="BR54" s="111"/>
      <c r="BS54" s="15"/>
      <c r="BT54" s="62" t="s">
        <v>30</v>
      </c>
      <c r="BU54" s="52" t="s">
        <v>31</v>
      </c>
      <c r="BV54" s="88">
        <f t="shared" si="6"/>
        <v>0</v>
      </c>
      <c r="BW54" s="53"/>
      <c r="BX54" s="53"/>
      <c r="BY54" s="112"/>
      <c r="CB54" s="111"/>
      <c r="CC54" s="15"/>
      <c r="CD54" s="62" t="s">
        <v>30</v>
      </c>
      <c r="CE54" s="52" t="s">
        <v>31</v>
      </c>
      <c r="CF54" s="88">
        <f t="shared" si="7"/>
        <v>0</v>
      </c>
      <c r="CG54" s="53"/>
      <c r="CH54" s="53"/>
      <c r="CI54" s="112"/>
    </row>
    <row r="55" spans="1:87" ht="255" customHeight="1" hidden="1">
      <c r="A55" s="13"/>
      <c r="B55" s="15"/>
      <c r="C55" s="15">
        <v>211</v>
      </c>
      <c r="D55" s="16" t="s">
        <v>64</v>
      </c>
      <c r="E55" s="17"/>
      <c r="F55" s="17"/>
      <c r="G55" s="17"/>
      <c r="H55" s="17"/>
      <c r="J55" s="111"/>
      <c r="K55" s="15"/>
      <c r="L55" s="51">
        <v>211</v>
      </c>
      <c r="M55" s="52" t="s">
        <v>64</v>
      </c>
      <c r="N55" s="88">
        <f t="shared" si="0"/>
        <v>0</v>
      </c>
      <c r="O55" s="53"/>
      <c r="P55" s="53"/>
      <c r="Q55" s="112"/>
      <c r="T55" s="111"/>
      <c r="U55" s="15"/>
      <c r="V55" s="51">
        <v>211</v>
      </c>
      <c r="W55" s="52" t="s">
        <v>64</v>
      </c>
      <c r="X55" s="88">
        <f t="shared" si="1"/>
        <v>0</v>
      </c>
      <c r="Y55" s="53"/>
      <c r="Z55" s="53"/>
      <c r="AA55" s="112"/>
      <c r="AD55" s="111"/>
      <c r="AE55" s="15"/>
      <c r="AF55" s="51">
        <v>211</v>
      </c>
      <c r="AG55" s="52" t="s">
        <v>64</v>
      </c>
      <c r="AH55" s="88">
        <f t="shared" si="2"/>
        <v>0</v>
      </c>
      <c r="AI55" s="53"/>
      <c r="AJ55" s="53"/>
      <c r="AK55" s="112"/>
      <c r="AN55" s="111"/>
      <c r="AO55" s="15"/>
      <c r="AP55" s="51">
        <v>211</v>
      </c>
      <c r="AQ55" s="52" t="s">
        <v>64</v>
      </c>
      <c r="AR55" s="88">
        <f t="shared" si="3"/>
        <v>0</v>
      </c>
      <c r="AS55" s="53"/>
      <c r="AT55" s="53"/>
      <c r="AU55" s="112"/>
      <c r="AX55" s="111"/>
      <c r="AY55" s="15"/>
      <c r="AZ55" s="51">
        <v>211</v>
      </c>
      <c r="BA55" s="52" t="s">
        <v>64</v>
      </c>
      <c r="BB55" s="88">
        <f t="shared" si="4"/>
        <v>0</v>
      </c>
      <c r="BC55" s="53"/>
      <c r="BD55" s="53"/>
      <c r="BE55" s="112"/>
      <c r="BH55" s="111"/>
      <c r="BI55" s="15"/>
      <c r="BJ55" s="51">
        <v>211</v>
      </c>
      <c r="BK55" s="52" t="s">
        <v>64</v>
      </c>
      <c r="BL55" s="88">
        <f t="shared" si="5"/>
        <v>0</v>
      </c>
      <c r="BM55" s="53"/>
      <c r="BN55" s="53"/>
      <c r="BO55" s="112"/>
      <c r="BR55" s="111"/>
      <c r="BS55" s="15"/>
      <c r="BT55" s="51">
        <v>211</v>
      </c>
      <c r="BU55" s="52" t="s">
        <v>64</v>
      </c>
      <c r="BV55" s="88">
        <f t="shared" si="6"/>
        <v>0</v>
      </c>
      <c r="BW55" s="53"/>
      <c r="BX55" s="53"/>
      <c r="BY55" s="112"/>
      <c r="CB55" s="111"/>
      <c r="CC55" s="15"/>
      <c r="CD55" s="51">
        <v>211</v>
      </c>
      <c r="CE55" s="52" t="s">
        <v>64</v>
      </c>
      <c r="CF55" s="88">
        <f t="shared" si="7"/>
        <v>0</v>
      </c>
      <c r="CG55" s="53"/>
      <c r="CH55" s="53"/>
      <c r="CI55" s="112"/>
    </row>
    <row r="56" spans="1:87" ht="27.75" customHeight="1">
      <c r="A56" s="13"/>
      <c r="B56" s="15">
        <v>75411</v>
      </c>
      <c r="C56" s="59"/>
      <c r="D56" s="60" t="s">
        <v>35</v>
      </c>
      <c r="E56" s="61">
        <f>E57</f>
        <v>1944600</v>
      </c>
      <c r="F56" s="61"/>
      <c r="G56" s="61"/>
      <c r="H56" s="61">
        <f>SUM(H57:H57)</f>
        <v>1944600</v>
      </c>
      <c r="J56" s="111"/>
      <c r="K56" s="33">
        <v>75411</v>
      </c>
      <c r="L56" s="54"/>
      <c r="M56" s="55" t="s">
        <v>35</v>
      </c>
      <c r="N56" s="128">
        <f t="shared" si="0"/>
        <v>1944600</v>
      </c>
      <c r="O56" s="56">
        <f>SUM(O57)</f>
        <v>0</v>
      </c>
      <c r="P56" s="56">
        <f>SUM(P57)</f>
        <v>0</v>
      </c>
      <c r="Q56" s="115">
        <f>SUM(Q57:Q57)</f>
        <v>1944600</v>
      </c>
      <c r="T56" s="111"/>
      <c r="U56" s="33">
        <v>75411</v>
      </c>
      <c r="V56" s="54"/>
      <c r="W56" s="55" t="s">
        <v>35</v>
      </c>
      <c r="X56" s="128">
        <f t="shared" si="1"/>
        <v>1944600</v>
      </c>
      <c r="Y56" s="56">
        <f>SUM(Y57)</f>
        <v>0</v>
      </c>
      <c r="Z56" s="56">
        <f>SUM(Z57)</f>
        <v>0</v>
      </c>
      <c r="AA56" s="115">
        <f>SUM(AA57:AA57)</f>
        <v>1944600</v>
      </c>
      <c r="AD56" s="111"/>
      <c r="AE56" s="33">
        <v>75411</v>
      </c>
      <c r="AF56" s="54"/>
      <c r="AG56" s="55" t="s">
        <v>35</v>
      </c>
      <c r="AH56" s="128">
        <f t="shared" si="2"/>
        <v>1944600</v>
      </c>
      <c r="AI56" s="56">
        <f>SUM(AI57)</f>
        <v>0</v>
      </c>
      <c r="AJ56" s="56">
        <f>SUM(AJ57)</f>
        <v>0</v>
      </c>
      <c r="AK56" s="115">
        <f>SUM(AK57:AK57)</f>
        <v>1944600</v>
      </c>
      <c r="AN56" s="111"/>
      <c r="AO56" s="33">
        <v>75411</v>
      </c>
      <c r="AP56" s="54"/>
      <c r="AQ56" s="55" t="s">
        <v>35</v>
      </c>
      <c r="AR56" s="128">
        <f t="shared" si="3"/>
        <v>1944600</v>
      </c>
      <c r="AS56" s="56">
        <f>SUM(AS57)</f>
        <v>0</v>
      </c>
      <c r="AT56" s="56">
        <f>SUM(AT57)</f>
        <v>0</v>
      </c>
      <c r="AU56" s="115">
        <f>SUM(AU57:AU57)</f>
        <v>1944600</v>
      </c>
      <c r="AX56" s="111"/>
      <c r="AY56" s="33">
        <v>75411</v>
      </c>
      <c r="AZ56" s="54"/>
      <c r="BA56" s="55" t="s">
        <v>35</v>
      </c>
      <c r="BB56" s="128">
        <f t="shared" si="4"/>
        <v>1944600</v>
      </c>
      <c r="BC56" s="56">
        <f>SUM(BC57)</f>
        <v>0</v>
      </c>
      <c r="BD56" s="56">
        <f>SUM(BD57)</f>
        <v>0</v>
      </c>
      <c r="BE56" s="115">
        <f>SUM(BE57:BE57)</f>
        <v>1944600</v>
      </c>
      <c r="BH56" s="111"/>
      <c r="BI56" s="33">
        <v>75411</v>
      </c>
      <c r="BJ56" s="54"/>
      <c r="BK56" s="55" t="s">
        <v>35</v>
      </c>
      <c r="BL56" s="128">
        <f t="shared" si="5"/>
        <v>1944600</v>
      </c>
      <c r="BM56" s="56">
        <f>SUM(BM57)</f>
        <v>0</v>
      </c>
      <c r="BN56" s="56">
        <f>SUM(BN57)</f>
        <v>0</v>
      </c>
      <c r="BO56" s="115">
        <f>SUM(BO57:BO57)</f>
        <v>1944600</v>
      </c>
      <c r="BR56" s="111"/>
      <c r="BS56" s="33">
        <v>75411</v>
      </c>
      <c r="BT56" s="54"/>
      <c r="BU56" s="55" t="s">
        <v>35</v>
      </c>
      <c r="BV56" s="128">
        <f t="shared" si="6"/>
        <v>1944600</v>
      </c>
      <c r="BW56" s="56">
        <f>SUM(BW57)</f>
        <v>0</v>
      </c>
      <c r="BX56" s="56">
        <f>SUM(BX57)</f>
        <v>0</v>
      </c>
      <c r="BY56" s="115">
        <f>SUM(BY57:BY57)</f>
        <v>1944600</v>
      </c>
      <c r="CB56" s="111"/>
      <c r="CC56" s="33">
        <v>75411</v>
      </c>
      <c r="CD56" s="54"/>
      <c r="CE56" s="55" t="s">
        <v>35</v>
      </c>
      <c r="CF56" s="128">
        <f t="shared" si="7"/>
        <v>1944600</v>
      </c>
      <c r="CG56" s="56">
        <f>SUM(CG57)</f>
        <v>0</v>
      </c>
      <c r="CH56" s="56">
        <f>SUM(CH57)</f>
        <v>0</v>
      </c>
      <c r="CI56" s="115">
        <f>SUM(CI57:CI57)</f>
        <v>1944600</v>
      </c>
    </row>
    <row r="57" spans="1:87" ht="51" customHeight="1" thickBot="1">
      <c r="A57" s="13"/>
      <c r="B57" s="15"/>
      <c r="C57" s="54">
        <v>2110</v>
      </c>
      <c r="D57" s="55" t="s">
        <v>64</v>
      </c>
      <c r="E57" s="56">
        <v>1944600</v>
      </c>
      <c r="F57" s="56"/>
      <c r="G57" s="56"/>
      <c r="H57" s="56">
        <f>SUM(E57,F57)-G57</f>
        <v>1944600</v>
      </c>
      <c r="J57" s="111"/>
      <c r="K57" s="15"/>
      <c r="L57" s="15">
        <v>2110</v>
      </c>
      <c r="M57" s="16" t="s">
        <v>64</v>
      </c>
      <c r="N57" s="86">
        <f t="shared" si="0"/>
        <v>1944600</v>
      </c>
      <c r="O57" s="17"/>
      <c r="P57" s="17"/>
      <c r="Q57" s="116">
        <f>SUM(N57,O57)-P57</f>
        <v>1944600</v>
      </c>
      <c r="T57" s="111"/>
      <c r="U57" s="15"/>
      <c r="V57" s="15">
        <v>2110</v>
      </c>
      <c r="W57" s="16" t="s">
        <v>64</v>
      </c>
      <c r="X57" s="86">
        <f t="shared" si="1"/>
        <v>1944600</v>
      </c>
      <c r="Y57" s="17"/>
      <c r="Z57" s="17"/>
      <c r="AA57" s="116">
        <f>SUM(X57,Y57)-Z57</f>
        <v>1944600</v>
      </c>
      <c r="AD57" s="111"/>
      <c r="AE57" s="15"/>
      <c r="AF57" s="15">
        <v>2110</v>
      </c>
      <c r="AG57" s="16" t="s">
        <v>64</v>
      </c>
      <c r="AH57" s="86">
        <f t="shared" si="2"/>
        <v>1944600</v>
      </c>
      <c r="AI57" s="17"/>
      <c r="AJ57" s="17"/>
      <c r="AK57" s="116">
        <f>SUM(AH57,AI57)-AJ57</f>
        <v>1944600</v>
      </c>
      <c r="AN57" s="111"/>
      <c r="AO57" s="15"/>
      <c r="AP57" s="15">
        <v>2110</v>
      </c>
      <c r="AQ57" s="16" t="s">
        <v>64</v>
      </c>
      <c r="AR57" s="86">
        <f t="shared" si="3"/>
        <v>1944600</v>
      </c>
      <c r="AS57" s="17"/>
      <c r="AT57" s="17"/>
      <c r="AU57" s="116">
        <f>SUM(AR57,AS57)-AT57</f>
        <v>1944600</v>
      </c>
      <c r="AX57" s="111"/>
      <c r="AY57" s="15"/>
      <c r="AZ57" s="15">
        <v>2110</v>
      </c>
      <c r="BA57" s="16" t="s">
        <v>64</v>
      </c>
      <c r="BB57" s="86">
        <f t="shared" si="4"/>
        <v>1944600</v>
      </c>
      <c r="BC57" s="17"/>
      <c r="BD57" s="17"/>
      <c r="BE57" s="116">
        <f>SUM(BB57,BC57)-BD57</f>
        <v>1944600</v>
      </c>
      <c r="BH57" s="111"/>
      <c r="BI57" s="15"/>
      <c r="BJ57" s="15">
        <v>2110</v>
      </c>
      <c r="BK57" s="16" t="s">
        <v>64</v>
      </c>
      <c r="BL57" s="86">
        <f t="shared" si="5"/>
        <v>1944600</v>
      </c>
      <c r="BM57" s="17"/>
      <c r="BN57" s="17"/>
      <c r="BO57" s="116">
        <f>SUM(BL57,BM57)-BN57</f>
        <v>1944600</v>
      </c>
      <c r="BR57" s="111"/>
      <c r="BS57" s="15"/>
      <c r="BT57" s="15">
        <v>2110</v>
      </c>
      <c r="BU57" s="16" t="s">
        <v>64</v>
      </c>
      <c r="BV57" s="86">
        <f t="shared" si="6"/>
        <v>1944600</v>
      </c>
      <c r="BW57" s="17"/>
      <c r="BX57" s="17"/>
      <c r="BY57" s="116">
        <f>SUM(BV57,BW57)-BX57</f>
        <v>1944600</v>
      </c>
      <c r="CB57" s="111"/>
      <c r="CC57" s="15"/>
      <c r="CD57" s="15">
        <v>2110</v>
      </c>
      <c r="CE57" s="16" t="s">
        <v>64</v>
      </c>
      <c r="CF57" s="86">
        <f t="shared" si="7"/>
        <v>1944600</v>
      </c>
      <c r="CG57" s="17"/>
      <c r="CH57" s="17"/>
      <c r="CI57" s="116">
        <f>SUM(CF57,CG57)-CH57</f>
        <v>1944600</v>
      </c>
    </row>
    <row r="58" spans="1:87" ht="39.75" customHeight="1" thickBot="1">
      <c r="A58" s="10">
        <v>756</v>
      </c>
      <c r="B58" s="22"/>
      <c r="C58" s="22"/>
      <c r="D58" s="23" t="s">
        <v>36</v>
      </c>
      <c r="E58" s="2">
        <f>E59+E61</f>
        <v>3729463</v>
      </c>
      <c r="F58" s="2"/>
      <c r="G58" s="2"/>
      <c r="H58" s="2">
        <f>SUM(H59,H61)</f>
        <v>3729463</v>
      </c>
      <c r="J58" s="91">
        <v>756</v>
      </c>
      <c r="K58" s="78"/>
      <c r="L58" s="92"/>
      <c r="M58" s="79" t="s">
        <v>36</v>
      </c>
      <c r="N58" s="80">
        <f t="shared" si="0"/>
        <v>3729463</v>
      </c>
      <c r="O58" s="80">
        <f>SUM(O59,O61)</f>
        <v>0</v>
      </c>
      <c r="P58" s="80">
        <f>SUM(P59,P61)</f>
        <v>0</v>
      </c>
      <c r="Q58" s="81">
        <f>SUM(Q59,Q61)</f>
        <v>3729463</v>
      </c>
      <c r="T58" s="91">
        <v>756</v>
      </c>
      <c r="U58" s="78"/>
      <c r="V58" s="78"/>
      <c r="W58" s="79" t="s">
        <v>36</v>
      </c>
      <c r="X58" s="80">
        <f t="shared" si="1"/>
        <v>3729463</v>
      </c>
      <c r="Y58" s="80">
        <f>SUM(Y59,Y61)</f>
        <v>0</v>
      </c>
      <c r="Z58" s="80">
        <f>SUM(Z59,Z61)</f>
        <v>0</v>
      </c>
      <c r="AA58" s="81">
        <f>SUM(AA59,AA61)</f>
        <v>3729463</v>
      </c>
      <c r="AD58" s="91">
        <v>756</v>
      </c>
      <c r="AE58" s="78"/>
      <c r="AF58" s="78"/>
      <c r="AG58" s="79" t="s">
        <v>36</v>
      </c>
      <c r="AH58" s="80">
        <f t="shared" si="2"/>
        <v>3729463</v>
      </c>
      <c r="AI58" s="80">
        <f>SUM(AI59,AI61)</f>
        <v>0</v>
      </c>
      <c r="AJ58" s="80">
        <f>SUM(AJ59,AJ61)</f>
        <v>0</v>
      </c>
      <c r="AK58" s="81">
        <f>SUM(AK59,AK61)</f>
        <v>3729463</v>
      </c>
      <c r="AN58" s="91">
        <v>756</v>
      </c>
      <c r="AO58" s="78"/>
      <c r="AP58" s="78"/>
      <c r="AQ58" s="79" t="s">
        <v>36</v>
      </c>
      <c r="AR58" s="80">
        <f t="shared" si="3"/>
        <v>3729463</v>
      </c>
      <c r="AS58" s="80">
        <f>SUM(AS59,AS61)</f>
        <v>0</v>
      </c>
      <c r="AT58" s="80">
        <f>SUM(AT59,AT61)</f>
        <v>0</v>
      </c>
      <c r="AU58" s="81">
        <f>SUM(AU59,AU61)</f>
        <v>3729463</v>
      </c>
      <c r="AX58" s="91">
        <v>756</v>
      </c>
      <c r="AY58" s="78"/>
      <c r="AZ58" s="78"/>
      <c r="BA58" s="79" t="s">
        <v>36</v>
      </c>
      <c r="BB58" s="80">
        <f t="shared" si="4"/>
        <v>3729463</v>
      </c>
      <c r="BC58" s="80">
        <f>SUM(BC59,BC61)</f>
        <v>0</v>
      </c>
      <c r="BD58" s="80">
        <f>SUM(BD59,BD61)</f>
        <v>0</v>
      </c>
      <c r="BE58" s="81">
        <f>SUM(BE59,BE61)</f>
        <v>3729463</v>
      </c>
      <c r="BH58" s="91">
        <v>756</v>
      </c>
      <c r="BI58" s="78"/>
      <c r="BJ58" s="78"/>
      <c r="BK58" s="79" t="s">
        <v>36</v>
      </c>
      <c r="BL58" s="80">
        <f t="shared" si="5"/>
        <v>3729463</v>
      </c>
      <c r="BM58" s="80">
        <f>SUM(BM59,BM61)</f>
        <v>0</v>
      </c>
      <c r="BN58" s="80">
        <f>SUM(BN59,BN61)</f>
        <v>0</v>
      </c>
      <c r="BO58" s="81">
        <f>SUM(BO59,BO61)</f>
        <v>3729463</v>
      </c>
      <c r="BR58" s="91">
        <v>756</v>
      </c>
      <c r="BS58" s="78"/>
      <c r="BT58" s="78"/>
      <c r="BU58" s="79" t="s">
        <v>36</v>
      </c>
      <c r="BV58" s="80">
        <f t="shared" si="6"/>
        <v>3729463</v>
      </c>
      <c r="BW58" s="80">
        <f>SUM(BW59,BW61)</f>
        <v>0</v>
      </c>
      <c r="BX58" s="80">
        <f>SUM(BX59,BX61)</f>
        <v>0</v>
      </c>
      <c r="BY58" s="81">
        <f>SUM(BY59,BY61)</f>
        <v>3729463</v>
      </c>
      <c r="CB58" s="91">
        <v>756</v>
      </c>
      <c r="CC58" s="78"/>
      <c r="CD58" s="78"/>
      <c r="CE58" s="79" t="s">
        <v>36</v>
      </c>
      <c r="CF58" s="80">
        <f t="shared" si="7"/>
        <v>3729463</v>
      </c>
      <c r="CG58" s="80">
        <f>SUM(CG59,CG61)</f>
        <v>0</v>
      </c>
      <c r="CH58" s="80">
        <f>SUM(CH59,CH61)</f>
        <v>0</v>
      </c>
      <c r="CI58" s="81">
        <f>SUM(CI59,CI61)</f>
        <v>3729463</v>
      </c>
    </row>
    <row r="59" spans="1:87" ht="44.25" customHeight="1">
      <c r="A59" s="13"/>
      <c r="B59" s="15">
        <v>75618</v>
      </c>
      <c r="C59" s="48"/>
      <c r="D59" s="49" t="s">
        <v>83</v>
      </c>
      <c r="E59" s="50">
        <f>E60</f>
        <v>1058236</v>
      </c>
      <c r="F59" s="50"/>
      <c r="G59" s="50"/>
      <c r="H59" s="50">
        <f>SUM(H60)</f>
        <v>1058236</v>
      </c>
      <c r="J59" s="118"/>
      <c r="K59" s="122">
        <v>75618</v>
      </c>
      <c r="L59" s="122"/>
      <c r="M59" s="134" t="s">
        <v>83</v>
      </c>
      <c r="N59" s="124">
        <f t="shared" si="0"/>
        <v>1058236</v>
      </c>
      <c r="O59" s="125">
        <f>SUM(O60)</f>
        <v>0</v>
      </c>
      <c r="P59" s="125">
        <f>SUM(P60)</f>
        <v>0</v>
      </c>
      <c r="Q59" s="126">
        <f>SUM(Q60)</f>
        <v>1058236</v>
      </c>
      <c r="T59" s="118"/>
      <c r="U59" s="122">
        <v>75618</v>
      </c>
      <c r="V59" s="122"/>
      <c r="W59" s="134" t="s">
        <v>83</v>
      </c>
      <c r="X59" s="124">
        <f t="shared" si="1"/>
        <v>1058236</v>
      </c>
      <c r="Y59" s="125">
        <f>SUM(Y60)</f>
        <v>0</v>
      </c>
      <c r="Z59" s="125">
        <f>SUM(Z60)</f>
        <v>0</v>
      </c>
      <c r="AA59" s="126">
        <f>SUM(AA60)</f>
        <v>1058236</v>
      </c>
      <c r="AD59" s="118"/>
      <c r="AE59" s="122">
        <v>75618</v>
      </c>
      <c r="AF59" s="122"/>
      <c r="AG59" s="134" t="s">
        <v>83</v>
      </c>
      <c r="AH59" s="124">
        <f t="shared" si="2"/>
        <v>1058236</v>
      </c>
      <c r="AI59" s="125">
        <f>SUM(AI60)</f>
        <v>0</v>
      </c>
      <c r="AJ59" s="125">
        <f>SUM(AJ60)</f>
        <v>0</v>
      </c>
      <c r="AK59" s="126">
        <f>SUM(AK60)</f>
        <v>1058236</v>
      </c>
      <c r="AN59" s="118"/>
      <c r="AO59" s="122">
        <v>75618</v>
      </c>
      <c r="AP59" s="122"/>
      <c r="AQ59" s="134" t="s">
        <v>83</v>
      </c>
      <c r="AR59" s="124">
        <f t="shared" si="3"/>
        <v>1058236</v>
      </c>
      <c r="AS59" s="125">
        <f>SUM(AS60)</f>
        <v>0</v>
      </c>
      <c r="AT59" s="125">
        <f>SUM(AT60)</f>
        <v>0</v>
      </c>
      <c r="AU59" s="126">
        <f>SUM(AU60)</f>
        <v>1058236</v>
      </c>
      <c r="AX59" s="118"/>
      <c r="AY59" s="122">
        <v>75618</v>
      </c>
      <c r="AZ59" s="122"/>
      <c r="BA59" s="134" t="s">
        <v>83</v>
      </c>
      <c r="BB59" s="124">
        <f t="shared" si="4"/>
        <v>1058236</v>
      </c>
      <c r="BC59" s="125">
        <f>SUM(BC60)</f>
        <v>0</v>
      </c>
      <c r="BD59" s="125">
        <f>SUM(BD60)</f>
        <v>0</v>
      </c>
      <c r="BE59" s="126">
        <f>SUM(BE60)</f>
        <v>1058236</v>
      </c>
      <c r="BH59" s="118"/>
      <c r="BI59" s="122">
        <v>75618</v>
      </c>
      <c r="BJ59" s="122"/>
      <c r="BK59" s="134" t="s">
        <v>83</v>
      </c>
      <c r="BL59" s="124">
        <f t="shared" si="5"/>
        <v>1058236</v>
      </c>
      <c r="BM59" s="125">
        <f>SUM(BM60)</f>
        <v>0</v>
      </c>
      <c r="BN59" s="125">
        <f>SUM(BN60)</f>
        <v>0</v>
      </c>
      <c r="BO59" s="126">
        <f>SUM(BO60)</f>
        <v>1058236</v>
      </c>
      <c r="BR59" s="118"/>
      <c r="BS59" s="122">
        <v>75618</v>
      </c>
      <c r="BT59" s="122"/>
      <c r="BU59" s="134" t="s">
        <v>83</v>
      </c>
      <c r="BV59" s="124">
        <f t="shared" si="6"/>
        <v>1058236</v>
      </c>
      <c r="BW59" s="125">
        <f>SUM(BW60)</f>
        <v>0</v>
      </c>
      <c r="BX59" s="125">
        <f>SUM(BX60)</f>
        <v>0</v>
      </c>
      <c r="BY59" s="126">
        <f>SUM(BY60)</f>
        <v>1058236</v>
      </c>
      <c r="CB59" s="118"/>
      <c r="CC59" s="122">
        <v>75618</v>
      </c>
      <c r="CD59" s="122"/>
      <c r="CE59" s="134" t="s">
        <v>83</v>
      </c>
      <c r="CF59" s="124">
        <f t="shared" si="7"/>
        <v>1058236</v>
      </c>
      <c r="CG59" s="125">
        <f>SUM(CG60)</f>
        <v>0</v>
      </c>
      <c r="CH59" s="125">
        <f>SUM(CH60)</f>
        <v>0</v>
      </c>
      <c r="CI59" s="126">
        <f>SUM(CI60)</f>
        <v>1058236</v>
      </c>
    </row>
    <row r="60" spans="1:87" ht="20.25" customHeight="1">
      <c r="A60" s="13"/>
      <c r="B60" s="15"/>
      <c r="C60" s="62" t="s">
        <v>88</v>
      </c>
      <c r="D60" s="52" t="s">
        <v>26</v>
      </c>
      <c r="E60" s="53">
        <v>1058236</v>
      </c>
      <c r="F60" s="53"/>
      <c r="G60" s="53"/>
      <c r="H60" s="53">
        <f>SUM(E60,F60)-G60</f>
        <v>1058236</v>
      </c>
      <c r="J60" s="118"/>
      <c r="K60" s="15"/>
      <c r="L60" s="14" t="s">
        <v>88</v>
      </c>
      <c r="M60" s="95" t="s">
        <v>26</v>
      </c>
      <c r="N60" s="86">
        <f t="shared" si="0"/>
        <v>1058236</v>
      </c>
      <c r="O60" s="17"/>
      <c r="P60" s="17"/>
      <c r="Q60" s="116">
        <f>SUM(N60,O60)-P60</f>
        <v>1058236</v>
      </c>
      <c r="T60" s="118"/>
      <c r="U60" s="15"/>
      <c r="V60" s="14" t="s">
        <v>88</v>
      </c>
      <c r="W60" s="95" t="s">
        <v>26</v>
      </c>
      <c r="X60" s="86">
        <f t="shared" si="1"/>
        <v>1058236</v>
      </c>
      <c r="Y60" s="17"/>
      <c r="Z60" s="17"/>
      <c r="AA60" s="116">
        <f>SUM(X60,Y60)-Z60</f>
        <v>1058236</v>
      </c>
      <c r="AD60" s="118"/>
      <c r="AE60" s="15"/>
      <c r="AF60" s="14" t="s">
        <v>88</v>
      </c>
      <c r="AG60" s="95" t="s">
        <v>26</v>
      </c>
      <c r="AH60" s="86">
        <f t="shared" si="2"/>
        <v>1058236</v>
      </c>
      <c r="AI60" s="17"/>
      <c r="AJ60" s="17"/>
      <c r="AK60" s="116">
        <f>SUM(AH60,AI60)-AJ60</f>
        <v>1058236</v>
      </c>
      <c r="AN60" s="118"/>
      <c r="AO60" s="15"/>
      <c r="AP60" s="14" t="s">
        <v>88</v>
      </c>
      <c r="AQ60" s="95" t="s">
        <v>26</v>
      </c>
      <c r="AR60" s="86">
        <f t="shared" si="3"/>
        <v>1058236</v>
      </c>
      <c r="AS60" s="17"/>
      <c r="AT60" s="17"/>
      <c r="AU60" s="116">
        <f>SUM(AR60,AS60)-AT60</f>
        <v>1058236</v>
      </c>
      <c r="AX60" s="118"/>
      <c r="AY60" s="15"/>
      <c r="AZ60" s="14" t="s">
        <v>88</v>
      </c>
      <c r="BA60" s="95" t="s">
        <v>26</v>
      </c>
      <c r="BB60" s="86">
        <f t="shared" si="4"/>
        <v>1058236</v>
      </c>
      <c r="BC60" s="17"/>
      <c r="BD60" s="17"/>
      <c r="BE60" s="116">
        <f>SUM(BB60,BC60)-BD60</f>
        <v>1058236</v>
      </c>
      <c r="BH60" s="118"/>
      <c r="BI60" s="15"/>
      <c r="BJ60" s="14" t="s">
        <v>88</v>
      </c>
      <c r="BK60" s="95" t="s">
        <v>26</v>
      </c>
      <c r="BL60" s="86">
        <f t="shared" si="5"/>
        <v>1058236</v>
      </c>
      <c r="BM60" s="17"/>
      <c r="BN60" s="17"/>
      <c r="BO60" s="116">
        <f>SUM(BL60,BM60)-BN60</f>
        <v>1058236</v>
      </c>
      <c r="BR60" s="118"/>
      <c r="BS60" s="15"/>
      <c r="BT60" s="14" t="s">
        <v>88</v>
      </c>
      <c r="BU60" s="95" t="s">
        <v>26</v>
      </c>
      <c r="BV60" s="86">
        <f t="shared" si="6"/>
        <v>1058236</v>
      </c>
      <c r="BW60" s="17"/>
      <c r="BX60" s="17"/>
      <c r="BY60" s="116">
        <f>SUM(BV60,BW60)-BX60</f>
        <v>1058236</v>
      </c>
      <c r="CB60" s="118"/>
      <c r="CC60" s="15"/>
      <c r="CD60" s="14" t="s">
        <v>88</v>
      </c>
      <c r="CE60" s="95" t="s">
        <v>26</v>
      </c>
      <c r="CF60" s="86">
        <f t="shared" si="7"/>
        <v>1058236</v>
      </c>
      <c r="CG60" s="17"/>
      <c r="CH60" s="17"/>
      <c r="CI60" s="116">
        <f>SUM(CF60,CG60)-CH60</f>
        <v>1058236</v>
      </c>
    </row>
    <row r="61" spans="1:87" ht="33" customHeight="1">
      <c r="A61" s="13"/>
      <c r="B61" s="15">
        <v>75622</v>
      </c>
      <c r="C61" s="51"/>
      <c r="D61" s="52" t="s">
        <v>37</v>
      </c>
      <c r="E61" s="53">
        <f>E62</f>
        <v>2671227</v>
      </c>
      <c r="F61" s="53"/>
      <c r="G61" s="53"/>
      <c r="H61" s="53">
        <f>SUM(H62)</f>
        <v>2671227</v>
      </c>
      <c r="J61" s="118"/>
      <c r="K61" s="15">
        <v>75622</v>
      </c>
      <c r="L61" s="29"/>
      <c r="M61" s="100" t="s">
        <v>37</v>
      </c>
      <c r="N61" s="71">
        <f t="shared" si="0"/>
        <v>2671227</v>
      </c>
      <c r="O61" s="1">
        <f>SUM(O62)</f>
        <v>0</v>
      </c>
      <c r="P61" s="1">
        <f>SUM(P62)</f>
        <v>0</v>
      </c>
      <c r="Q61" s="138">
        <f>SUM(Q62)</f>
        <v>2671227</v>
      </c>
      <c r="T61" s="118"/>
      <c r="U61" s="29">
        <v>75622</v>
      </c>
      <c r="V61" s="29"/>
      <c r="W61" s="100" t="s">
        <v>37</v>
      </c>
      <c r="X61" s="71">
        <f t="shared" si="1"/>
        <v>2671227</v>
      </c>
      <c r="Y61" s="1">
        <f>SUM(Y62)</f>
        <v>0</v>
      </c>
      <c r="Z61" s="1">
        <f>SUM(Z62)</f>
        <v>0</v>
      </c>
      <c r="AA61" s="138">
        <f>SUM(AA62)</f>
        <v>2671227</v>
      </c>
      <c r="AD61" s="118"/>
      <c r="AE61" s="29">
        <v>75622</v>
      </c>
      <c r="AF61" s="29"/>
      <c r="AG61" s="100" t="s">
        <v>37</v>
      </c>
      <c r="AH61" s="71">
        <f t="shared" si="2"/>
        <v>2671227</v>
      </c>
      <c r="AI61" s="1">
        <f>SUM(AI62)</f>
        <v>0</v>
      </c>
      <c r="AJ61" s="1">
        <f>SUM(AJ62)</f>
        <v>0</v>
      </c>
      <c r="AK61" s="138">
        <f>SUM(AK62)</f>
        <v>2671227</v>
      </c>
      <c r="AN61" s="118"/>
      <c r="AO61" s="29">
        <v>75622</v>
      </c>
      <c r="AP61" s="29"/>
      <c r="AQ61" s="100" t="s">
        <v>37</v>
      </c>
      <c r="AR61" s="71">
        <f t="shared" si="3"/>
        <v>2671227</v>
      </c>
      <c r="AS61" s="1">
        <f>SUM(AS62)</f>
        <v>0</v>
      </c>
      <c r="AT61" s="1">
        <f>SUM(AT62)</f>
        <v>0</v>
      </c>
      <c r="AU61" s="138">
        <f>SUM(AU62)</f>
        <v>2671227</v>
      </c>
      <c r="AX61" s="118"/>
      <c r="AY61" s="29">
        <v>75622</v>
      </c>
      <c r="AZ61" s="29"/>
      <c r="BA61" s="100" t="s">
        <v>37</v>
      </c>
      <c r="BB61" s="71">
        <f t="shared" si="4"/>
        <v>2671227</v>
      </c>
      <c r="BC61" s="1">
        <f>SUM(BC62)</f>
        <v>0</v>
      </c>
      <c r="BD61" s="1">
        <f>SUM(BD62)</f>
        <v>0</v>
      </c>
      <c r="BE61" s="138">
        <f>SUM(BE62)</f>
        <v>2671227</v>
      </c>
      <c r="BH61" s="118"/>
      <c r="BI61" s="29">
        <v>75622</v>
      </c>
      <c r="BJ61" s="29"/>
      <c r="BK61" s="100" t="s">
        <v>37</v>
      </c>
      <c r="BL61" s="71">
        <f t="shared" si="5"/>
        <v>2671227</v>
      </c>
      <c r="BM61" s="1">
        <f>SUM(BM62)</f>
        <v>0</v>
      </c>
      <c r="BN61" s="1">
        <f>SUM(BN62)</f>
        <v>0</v>
      </c>
      <c r="BO61" s="138">
        <f>SUM(BO62)</f>
        <v>2671227</v>
      </c>
      <c r="BR61" s="118"/>
      <c r="BS61" s="29">
        <v>75622</v>
      </c>
      <c r="BT61" s="29"/>
      <c r="BU61" s="100" t="s">
        <v>37</v>
      </c>
      <c r="BV61" s="71">
        <f t="shared" si="6"/>
        <v>2671227</v>
      </c>
      <c r="BW61" s="1">
        <f>SUM(BW62)</f>
        <v>0</v>
      </c>
      <c r="BX61" s="1">
        <f>SUM(BX62)</f>
        <v>0</v>
      </c>
      <c r="BY61" s="138">
        <f>SUM(BY62)</f>
        <v>2671227</v>
      </c>
      <c r="CB61" s="118"/>
      <c r="CC61" s="29">
        <v>75622</v>
      </c>
      <c r="CD61" s="29"/>
      <c r="CE61" s="100" t="s">
        <v>37</v>
      </c>
      <c r="CF61" s="71">
        <f t="shared" si="7"/>
        <v>2671227</v>
      </c>
      <c r="CG61" s="1">
        <f>SUM(CG62)</f>
        <v>0</v>
      </c>
      <c r="CH61" s="1">
        <f>SUM(CH62)</f>
        <v>0</v>
      </c>
      <c r="CI61" s="138">
        <f>SUM(CI62)</f>
        <v>2671227</v>
      </c>
    </row>
    <row r="62" spans="1:87" ht="25.5" customHeight="1" thickBot="1">
      <c r="A62" s="13"/>
      <c r="B62" s="15"/>
      <c r="C62" s="57" t="s">
        <v>89</v>
      </c>
      <c r="D62" s="55" t="s">
        <v>38</v>
      </c>
      <c r="E62" s="56">
        <v>2671227</v>
      </c>
      <c r="F62" s="56"/>
      <c r="G62" s="56"/>
      <c r="H62" s="56">
        <f>SUM(E62,F62)-G62</f>
        <v>2671227</v>
      </c>
      <c r="J62" s="118"/>
      <c r="K62" s="15"/>
      <c r="L62" s="14" t="s">
        <v>89</v>
      </c>
      <c r="M62" s="95" t="s">
        <v>38</v>
      </c>
      <c r="N62" s="86">
        <f t="shared" si="0"/>
        <v>2671227</v>
      </c>
      <c r="O62" s="17"/>
      <c r="P62" s="17"/>
      <c r="Q62" s="116">
        <f>SUM(N62,O62)-P62</f>
        <v>2671227</v>
      </c>
      <c r="T62" s="118"/>
      <c r="U62" s="15"/>
      <c r="V62" s="14" t="s">
        <v>89</v>
      </c>
      <c r="W62" s="95" t="s">
        <v>38</v>
      </c>
      <c r="X62" s="86">
        <f t="shared" si="1"/>
        <v>2671227</v>
      </c>
      <c r="Y62" s="17"/>
      <c r="Z62" s="17"/>
      <c r="AA62" s="116">
        <f>SUM(X62,Y62)-Z62</f>
        <v>2671227</v>
      </c>
      <c r="AD62" s="118"/>
      <c r="AE62" s="15"/>
      <c r="AF62" s="14" t="s">
        <v>89</v>
      </c>
      <c r="AG62" s="95" t="s">
        <v>38</v>
      </c>
      <c r="AH62" s="86">
        <f t="shared" si="2"/>
        <v>2671227</v>
      </c>
      <c r="AI62" s="17"/>
      <c r="AJ62" s="17"/>
      <c r="AK62" s="116">
        <f>SUM(AH62,AI62)-AJ62</f>
        <v>2671227</v>
      </c>
      <c r="AN62" s="118"/>
      <c r="AO62" s="15"/>
      <c r="AP62" s="14" t="s">
        <v>89</v>
      </c>
      <c r="AQ62" s="95" t="s">
        <v>38</v>
      </c>
      <c r="AR62" s="86">
        <f t="shared" si="3"/>
        <v>2671227</v>
      </c>
      <c r="AS62" s="17"/>
      <c r="AT62" s="17"/>
      <c r="AU62" s="116">
        <f>SUM(AR62,AS62)-AT62</f>
        <v>2671227</v>
      </c>
      <c r="AX62" s="118"/>
      <c r="AY62" s="15"/>
      <c r="AZ62" s="14" t="s">
        <v>89</v>
      </c>
      <c r="BA62" s="95" t="s">
        <v>38</v>
      </c>
      <c r="BB62" s="86">
        <f t="shared" si="4"/>
        <v>2671227</v>
      </c>
      <c r="BC62" s="17"/>
      <c r="BD62" s="17"/>
      <c r="BE62" s="116">
        <f>SUM(BB62,BC62)-BD62</f>
        <v>2671227</v>
      </c>
      <c r="BH62" s="118"/>
      <c r="BI62" s="15"/>
      <c r="BJ62" s="14" t="s">
        <v>89</v>
      </c>
      <c r="BK62" s="95" t="s">
        <v>38</v>
      </c>
      <c r="BL62" s="86">
        <f t="shared" si="5"/>
        <v>2671227</v>
      </c>
      <c r="BM62" s="17"/>
      <c r="BN62" s="17"/>
      <c r="BO62" s="116">
        <f>SUM(BL62,BM62)-BN62</f>
        <v>2671227</v>
      </c>
      <c r="BR62" s="118"/>
      <c r="BS62" s="15"/>
      <c r="BT62" s="14" t="s">
        <v>89</v>
      </c>
      <c r="BU62" s="95" t="s">
        <v>38</v>
      </c>
      <c r="BV62" s="86">
        <f t="shared" si="6"/>
        <v>2671227</v>
      </c>
      <c r="BW62" s="17"/>
      <c r="BX62" s="17"/>
      <c r="BY62" s="116">
        <f>SUM(BV62,BW62)-BX62</f>
        <v>2671227</v>
      </c>
      <c r="CB62" s="118"/>
      <c r="CC62" s="15"/>
      <c r="CD62" s="14" t="s">
        <v>89</v>
      </c>
      <c r="CE62" s="95" t="s">
        <v>38</v>
      </c>
      <c r="CF62" s="86">
        <f t="shared" si="7"/>
        <v>2671227</v>
      </c>
      <c r="CG62" s="17"/>
      <c r="CH62" s="17"/>
      <c r="CI62" s="116">
        <f>SUM(CF62,CG62)-CH62</f>
        <v>2671227</v>
      </c>
    </row>
    <row r="63" spans="1:87" ht="23.25" customHeight="1" thickBot="1">
      <c r="A63" s="10">
        <v>758</v>
      </c>
      <c r="B63" s="22"/>
      <c r="C63" s="22"/>
      <c r="D63" s="23" t="s">
        <v>39</v>
      </c>
      <c r="E63" s="2">
        <f>E64+E66+E68+E70</f>
        <v>20219600</v>
      </c>
      <c r="F63" s="2">
        <f>F64+F66+F68+F70</f>
        <v>743062</v>
      </c>
      <c r="G63" s="2"/>
      <c r="H63" s="2">
        <f>SUM(H64,H66,H68,H70)</f>
        <v>20962662</v>
      </c>
      <c r="J63" s="91">
        <v>758</v>
      </c>
      <c r="K63" s="133"/>
      <c r="L63" s="78"/>
      <c r="M63" s="97" t="s">
        <v>39</v>
      </c>
      <c r="N63" s="80">
        <f t="shared" si="0"/>
        <v>20962662</v>
      </c>
      <c r="O63" s="80">
        <f>SUM(O64,O66,O68,O70)</f>
        <v>1000</v>
      </c>
      <c r="P63" s="80">
        <f>SUM(P64,P66,P68,P70)</f>
        <v>0</v>
      </c>
      <c r="Q63" s="81">
        <f>SUM(Q64,Q66,Q68,Q70)</f>
        <v>20963662</v>
      </c>
      <c r="T63" s="91">
        <v>758</v>
      </c>
      <c r="U63" s="78"/>
      <c r="V63" s="78"/>
      <c r="W63" s="97" t="s">
        <v>39</v>
      </c>
      <c r="X63" s="80">
        <f t="shared" si="1"/>
        <v>20963662</v>
      </c>
      <c r="Y63" s="80">
        <f>SUM(Y64,Y66,Y68,Y70)</f>
        <v>0</v>
      </c>
      <c r="Z63" s="80">
        <f>SUM(Z64,Z66,Z68,Z70)</f>
        <v>0</v>
      </c>
      <c r="AA63" s="81">
        <f>SUM(AA64,AA66,AA68,AA70)</f>
        <v>20963662</v>
      </c>
      <c r="AD63" s="91">
        <v>758</v>
      </c>
      <c r="AE63" s="78"/>
      <c r="AF63" s="78"/>
      <c r="AG63" s="97" t="s">
        <v>39</v>
      </c>
      <c r="AH63" s="80">
        <f t="shared" si="2"/>
        <v>20963662</v>
      </c>
      <c r="AI63" s="80">
        <f>SUM(AI64,AI66,AI68,AI70)</f>
        <v>0</v>
      </c>
      <c r="AJ63" s="80">
        <f>SUM(AJ64,AJ66,AJ68,AJ70)</f>
        <v>0</v>
      </c>
      <c r="AK63" s="81">
        <f>SUM(AK64,AK66,AK68,AK70)</f>
        <v>20963662</v>
      </c>
      <c r="AN63" s="91">
        <v>758</v>
      </c>
      <c r="AO63" s="78"/>
      <c r="AP63" s="78"/>
      <c r="AQ63" s="97" t="s">
        <v>39</v>
      </c>
      <c r="AR63" s="80">
        <f t="shared" si="3"/>
        <v>20963662</v>
      </c>
      <c r="AS63" s="80">
        <f>SUM(AS64,AS66,AS68,AS70)</f>
        <v>0</v>
      </c>
      <c r="AT63" s="80">
        <f>SUM(AT64,AT66,AT68,AT70)</f>
        <v>0</v>
      </c>
      <c r="AU63" s="81">
        <f>SUM(AU64,AU66,AU68,AU70)</f>
        <v>20963662</v>
      </c>
      <c r="AX63" s="91">
        <v>758</v>
      </c>
      <c r="AY63" s="78"/>
      <c r="AZ63" s="78"/>
      <c r="BA63" s="97" t="s">
        <v>39</v>
      </c>
      <c r="BB63" s="80">
        <f t="shared" si="4"/>
        <v>20963662</v>
      </c>
      <c r="BC63" s="80">
        <f>SUM(BC64,BC66,BC68,BC70)</f>
        <v>0</v>
      </c>
      <c r="BD63" s="80">
        <f>SUM(BD64,BD66,BD68,BD70)</f>
        <v>0</v>
      </c>
      <c r="BE63" s="81">
        <f>SUM(BE64,BE66,BE68,BE70)</f>
        <v>20963662</v>
      </c>
      <c r="BH63" s="91">
        <v>758</v>
      </c>
      <c r="BI63" s="78"/>
      <c r="BJ63" s="78"/>
      <c r="BK63" s="97" t="s">
        <v>39</v>
      </c>
      <c r="BL63" s="80">
        <f t="shared" si="5"/>
        <v>20963662</v>
      </c>
      <c r="BM63" s="80">
        <f>SUM(BM64,BM66,BM68,BM70)</f>
        <v>0</v>
      </c>
      <c r="BN63" s="80">
        <f>SUM(BN64,BN66,BN68,BN70)</f>
        <v>0</v>
      </c>
      <c r="BO63" s="81">
        <f>SUM(BO64,BO66,BO68,BO70)</f>
        <v>20963662</v>
      </c>
      <c r="BR63" s="91">
        <v>758</v>
      </c>
      <c r="BS63" s="78"/>
      <c r="BT63" s="78"/>
      <c r="BU63" s="97" t="s">
        <v>39</v>
      </c>
      <c r="BV63" s="80">
        <f t="shared" si="6"/>
        <v>20963662</v>
      </c>
      <c r="BW63" s="80">
        <f>SUM(BW64,BW66,BW68,BW70)</f>
        <v>0</v>
      </c>
      <c r="BX63" s="80">
        <f>SUM(BX64,BX66,BX68,BX70)</f>
        <v>0</v>
      </c>
      <c r="BY63" s="81">
        <f>SUM(BY64,BY66,BY68,BY70)</f>
        <v>20963662</v>
      </c>
      <c r="CB63" s="91">
        <v>758</v>
      </c>
      <c r="CC63" s="78"/>
      <c r="CD63" s="78"/>
      <c r="CE63" s="97" t="s">
        <v>39</v>
      </c>
      <c r="CF63" s="80">
        <f t="shared" si="7"/>
        <v>20963662</v>
      </c>
      <c r="CG63" s="80">
        <f>SUM(CG64,CG66,CG68,CG70)</f>
        <v>0</v>
      </c>
      <c r="CH63" s="80">
        <f>SUM(CH64,CH66,CH68,CH70)</f>
        <v>0</v>
      </c>
      <c r="CI63" s="81">
        <f>SUM(CI64,CI66,CI68,CI70)</f>
        <v>20963662</v>
      </c>
    </row>
    <row r="64" spans="1:87" ht="39.75" customHeight="1">
      <c r="A64" s="13"/>
      <c r="B64" s="15">
        <v>75801</v>
      </c>
      <c r="C64" s="48"/>
      <c r="D64" s="49" t="s">
        <v>40</v>
      </c>
      <c r="E64" s="50">
        <f>E65</f>
        <v>15665010</v>
      </c>
      <c r="F64" s="50">
        <f>F65</f>
        <v>743062</v>
      </c>
      <c r="G64" s="50"/>
      <c r="H64" s="50">
        <f>SUM(H65)</f>
        <v>16408072</v>
      </c>
      <c r="J64" s="168"/>
      <c r="K64" s="122">
        <v>75801</v>
      </c>
      <c r="L64" s="122"/>
      <c r="M64" s="123" t="s">
        <v>40</v>
      </c>
      <c r="N64" s="124">
        <f t="shared" si="0"/>
        <v>16408072</v>
      </c>
      <c r="O64" s="125">
        <f>SUM(O65)</f>
        <v>0</v>
      </c>
      <c r="P64" s="125">
        <f>SUM(P65)</f>
        <v>0</v>
      </c>
      <c r="Q64" s="126">
        <f>SUM(Q65)</f>
        <v>16408072</v>
      </c>
      <c r="T64" s="111"/>
      <c r="U64" s="122">
        <v>75801</v>
      </c>
      <c r="V64" s="122"/>
      <c r="W64" s="123" t="s">
        <v>40</v>
      </c>
      <c r="X64" s="124">
        <f t="shared" si="1"/>
        <v>16408072</v>
      </c>
      <c r="Y64" s="125">
        <f>SUM(Y65)</f>
        <v>0</v>
      </c>
      <c r="Z64" s="125">
        <f>SUM(Z65)</f>
        <v>0</v>
      </c>
      <c r="AA64" s="126">
        <f>SUM(AA65)</f>
        <v>16408072</v>
      </c>
      <c r="AD64" s="111"/>
      <c r="AE64" s="122">
        <v>75801</v>
      </c>
      <c r="AF64" s="122"/>
      <c r="AG64" s="123" t="s">
        <v>40</v>
      </c>
      <c r="AH64" s="124">
        <f t="shared" si="2"/>
        <v>16408072</v>
      </c>
      <c r="AI64" s="125">
        <f>SUM(AI65)</f>
        <v>0</v>
      </c>
      <c r="AJ64" s="125">
        <f>SUM(AJ65)</f>
        <v>0</v>
      </c>
      <c r="AK64" s="126">
        <f>SUM(AK65)</f>
        <v>16408072</v>
      </c>
      <c r="AN64" s="111"/>
      <c r="AO64" s="122">
        <v>75801</v>
      </c>
      <c r="AP64" s="122"/>
      <c r="AQ64" s="123" t="s">
        <v>40</v>
      </c>
      <c r="AR64" s="124">
        <f t="shared" si="3"/>
        <v>16408072</v>
      </c>
      <c r="AS64" s="125">
        <f>SUM(AS65)</f>
        <v>0</v>
      </c>
      <c r="AT64" s="125">
        <f>SUM(AT65)</f>
        <v>0</v>
      </c>
      <c r="AU64" s="126">
        <f>SUM(AU65)</f>
        <v>16408072</v>
      </c>
      <c r="AX64" s="111"/>
      <c r="AY64" s="122">
        <v>75801</v>
      </c>
      <c r="AZ64" s="122"/>
      <c r="BA64" s="123" t="s">
        <v>40</v>
      </c>
      <c r="BB64" s="124">
        <f t="shared" si="4"/>
        <v>16408072</v>
      </c>
      <c r="BC64" s="125">
        <f>SUM(BC65)</f>
        <v>0</v>
      </c>
      <c r="BD64" s="125">
        <f>SUM(BD65)</f>
        <v>0</v>
      </c>
      <c r="BE64" s="126">
        <f>SUM(BE65)</f>
        <v>16408072</v>
      </c>
      <c r="BH64" s="111"/>
      <c r="BI64" s="122">
        <v>75801</v>
      </c>
      <c r="BJ64" s="122"/>
      <c r="BK64" s="123" t="s">
        <v>40</v>
      </c>
      <c r="BL64" s="124">
        <f t="shared" si="5"/>
        <v>16408072</v>
      </c>
      <c r="BM64" s="125">
        <f>SUM(BM65)</f>
        <v>0</v>
      </c>
      <c r="BN64" s="125">
        <f>SUM(BN65)</f>
        <v>0</v>
      </c>
      <c r="BO64" s="126">
        <f>SUM(BO65)</f>
        <v>16408072</v>
      </c>
      <c r="BR64" s="111"/>
      <c r="BS64" s="122">
        <v>75801</v>
      </c>
      <c r="BT64" s="122"/>
      <c r="BU64" s="123" t="s">
        <v>40</v>
      </c>
      <c r="BV64" s="124">
        <f t="shared" si="6"/>
        <v>16408072</v>
      </c>
      <c r="BW64" s="125">
        <f>SUM(BW65)</f>
        <v>0</v>
      </c>
      <c r="BX64" s="125">
        <f>SUM(BX65)</f>
        <v>0</v>
      </c>
      <c r="BY64" s="126">
        <f>SUM(BY65)</f>
        <v>16408072</v>
      </c>
      <c r="CB64" s="111"/>
      <c r="CC64" s="122">
        <v>75801</v>
      </c>
      <c r="CD64" s="122"/>
      <c r="CE64" s="123" t="s">
        <v>40</v>
      </c>
      <c r="CF64" s="124">
        <f t="shared" si="7"/>
        <v>16408072</v>
      </c>
      <c r="CG64" s="125">
        <f>SUM(CG65)</f>
        <v>0</v>
      </c>
      <c r="CH64" s="125">
        <f>SUM(CH65)</f>
        <v>0</v>
      </c>
      <c r="CI64" s="126">
        <f>SUM(CI65)</f>
        <v>16408072</v>
      </c>
    </row>
    <row r="65" spans="1:87" ht="29.25" customHeight="1">
      <c r="A65" s="13"/>
      <c r="B65" s="15"/>
      <c r="C65" s="51">
        <v>2920</v>
      </c>
      <c r="D65" s="52" t="s">
        <v>86</v>
      </c>
      <c r="E65" s="53">
        <v>15665010</v>
      </c>
      <c r="F65" s="53">
        <v>743062</v>
      </c>
      <c r="G65" s="53"/>
      <c r="H65" s="53">
        <f>SUM(E65,F65)-G65</f>
        <v>16408072</v>
      </c>
      <c r="J65" s="111"/>
      <c r="K65" s="15"/>
      <c r="L65" s="15">
        <v>2920</v>
      </c>
      <c r="M65" s="16" t="s">
        <v>86</v>
      </c>
      <c r="N65" s="86">
        <f t="shared" si="0"/>
        <v>16408072</v>
      </c>
      <c r="O65" s="17"/>
      <c r="P65" s="17"/>
      <c r="Q65" s="116">
        <f>SUM(N65,O65)-P65</f>
        <v>16408072</v>
      </c>
      <c r="T65" s="111"/>
      <c r="U65" s="15"/>
      <c r="V65" s="15">
        <v>2920</v>
      </c>
      <c r="W65" s="16" t="s">
        <v>86</v>
      </c>
      <c r="X65" s="86">
        <f t="shared" si="1"/>
        <v>16408072</v>
      </c>
      <c r="Y65" s="17"/>
      <c r="Z65" s="17"/>
      <c r="AA65" s="116">
        <f>SUM(X65,Y65)-Z65</f>
        <v>16408072</v>
      </c>
      <c r="AD65" s="111"/>
      <c r="AE65" s="15"/>
      <c r="AF65" s="15">
        <v>2920</v>
      </c>
      <c r="AG65" s="16" t="s">
        <v>86</v>
      </c>
      <c r="AH65" s="86">
        <f t="shared" si="2"/>
        <v>16408072</v>
      </c>
      <c r="AI65" s="17"/>
      <c r="AJ65" s="17"/>
      <c r="AK65" s="116">
        <f>SUM(AH65,AI65)-AJ65</f>
        <v>16408072</v>
      </c>
      <c r="AN65" s="111"/>
      <c r="AO65" s="15"/>
      <c r="AP65" s="15">
        <v>2920</v>
      </c>
      <c r="AQ65" s="16" t="s">
        <v>86</v>
      </c>
      <c r="AR65" s="86">
        <f t="shared" si="3"/>
        <v>16408072</v>
      </c>
      <c r="AS65" s="17"/>
      <c r="AT65" s="17"/>
      <c r="AU65" s="116">
        <f>SUM(AR65,AS65)-AT65</f>
        <v>16408072</v>
      </c>
      <c r="AX65" s="111"/>
      <c r="AY65" s="15"/>
      <c r="AZ65" s="15">
        <v>2920</v>
      </c>
      <c r="BA65" s="16" t="s">
        <v>86</v>
      </c>
      <c r="BB65" s="86">
        <f t="shared" si="4"/>
        <v>16408072</v>
      </c>
      <c r="BC65" s="17"/>
      <c r="BD65" s="17"/>
      <c r="BE65" s="116">
        <f>SUM(BB65,BC65)-BD65</f>
        <v>16408072</v>
      </c>
      <c r="BH65" s="111"/>
      <c r="BI65" s="15"/>
      <c r="BJ65" s="15">
        <v>2920</v>
      </c>
      <c r="BK65" s="16" t="s">
        <v>86</v>
      </c>
      <c r="BL65" s="86">
        <f t="shared" si="5"/>
        <v>16408072</v>
      </c>
      <c r="BM65" s="17"/>
      <c r="BN65" s="17"/>
      <c r="BO65" s="116">
        <f>SUM(BL65,BM65)-BN65</f>
        <v>16408072</v>
      </c>
      <c r="BR65" s="111"/>
      <c r="BS65" s="15"/>
      <c r="BT65" s="15">
        <v>2920</v>
      </c>
      <c r="BU65" s="16" t="s">
        <v>86</v>
      </c>
      <c r="BV65" s="86">
        <f t="shared" si="6"/>
        <v>16408072</v>
      </c>
      <c r="BW65" s="17"/>
      <c r="BX65" s="17"/>
      <c r="BY65" s="116">
        <f>SUM(BV65,BW65)-BX65</f>
        <v>16408072</v>
      </c>
      <c r="CB65" s="111"/>
      <c r="CC65" s="15"/>
      <c r="CD65" s="15">
        <v>2920</v>
      </c>
      <c r="CE65" s="16" t="s">
        <v>86</v>
      </c>
      <c r="CF65" s="86">
        <f t="shared" si="7"/>
        <v>16408072</v>
      </c>
      <c r="CG65" s="17"/>
      <c r="CH65" s="17"/>
      <c r="CI65" s="116">
        <f>SUM(CF65,CG65)-CH65</f>
        <v>16408072</v>
      </c>
    </row>
    <row r="66" spans="1:87" ht="27.75" customHeight="1">
      <c r="A66" s="13"/>
      <c r="B66" s="15">
        <v>75803</v>
      </c>
      <c r="C66" s="51"/>
      <c r="D66" s="52" t="s">
        <v>41</v>
      </c>
      <c r="E66" s="53">
        <f>E67</f>
        <v>2591692</v>
      </c>
      <c r="F66" s="53"/>
      <c r="G66" s="53"/>
      <c r="H66" s="53">
        <f>SUM(H67)</f>
        <v>2591692</v>
      </c>
      <c r="J66" s="111"/>
      <c r="K66" s="29">
        <v>75803</v>
      </c>
      <c r="L66" s="29"/>
      <c r="M66" s="32" t="s">
        <v>41</v>
      </c>
      <c r="N66" s="71">
        <f t="shared" si="0"/>
        <v>2591692</v>
      </c>
      <c r="O66" s="1">
        <f>SUM(O67)</f>
        <v>0</v>
      </c>
      <c r="P66" s="1">
        <f>SUM(P67)</f>
        <v>0</v>
      </c>
      <c r="Q66" s="138">
        <f>SUM(Q67)</f>
        <v>2591692</v>
      </c>
      <c r="T66" s="111"/>
      <c r="U66" s="29">
        <v>75803</v>
      </c>
      <c r="V66" s="29"/>
      <c r="W66" s="32" t="s">
        <v>41</v>
      </c>
      <c r="X66" s="71">
        <f t="shared" si="1"/>
        <v>2591692</v>
      </c>
      <c r="Y66" s="1">
        <f>SUM(Y67)</f>
        <v>0</v>
      </c>
      <c r="Z66" s="1">
        <f>SUM(Z67)</f>
        <v>0</v>
      </c>
      <c r="AA66" s="138">
        <f>SUM(AA67)</f>
        <v>2591692</v>
      </c>
      <c r="AD66" s="111"/>
      <c r="AE66" s="29">
        <v>75803</v>
      </c>
      <c r="AF66" s="29"/>
      <c r="AG66" s="32" t="s">
        <v>41</v>
      </c>
      <c r="AH66" s="71">
        <f t="shared" si="2"/>
        <v>2591692</v>
      </c>
      <c r="AI66" s="1">
        <f>SUM(AI67)</f>
        <v>0</v>
      </c>
      <c r="AJ66" s="1">
        <f>SUM(AJ67)</f>
        <v>0</v>
      </c>
      <c r="AK66" s="138">
        <f>SUM(AK67)</f>
        <v>2591692</v>
      </c>
      <c r="AN66" s="111"/>
      <c r="AO66" s="29">
        <v>75803</v>
      </c>
      <c r="AP66" s="29"/>
      <c r="AQ66" s="32" t="s">
        <v>41</v>
      </c>
      <c r="AR66" s="71">
        <f t="shared" si="3"/>
        <v>2591692</v>
      </c>
      <c r="AS66" s="1">
        <f>SUM(AS67)</f>
        <v>0</v>
      </c>
      <c r="AT66" s="1">
        <f>SUM(AT67)</f>
        <v>0</v>
      </c>
      <c r="AU66" s="138">
        <f>SUM(AU67)</f>
        <v>2591692</v>
      </c>
      <c r="AX66" s="111"/>
      <c r="AY66" s="29">
        <v>75803</v>
      </c>
      <c r="AZ66" s="29"/>
      <c r="BA66" s="32" t="s">
        <v>41</v>
      </c>
      <c r="BB66" s="71">
        <f t="shared" si="4"/>
        <v>2591692</v>
      </c>
      <c r="BC66" s="1">
        <f>SUM(BC67)</f>
        <v>0</v>
      </c>
      <c r="BD66" s="1">
        <f>SUM(BD67)</f>
        <v>0</v>
      </c>
      <c r="BE66" s="138">
        <f>SUM(BE67)</f>
        <v>2591692</v>
      </c>
      <c r="BH66" s="111"/>
      <c r="BI66" s="29">
        <v>75803</v>
      </c>
      <c r="BJ66" s="29"/>
      <c r="BK66" s="32" t="s">
        <v>41</v>
      </c>
      <c r="BL66" s="71">
        <f t="shared" si="5"/>
        <v>2591692</v>
      </c>
      <c r="BM66" s="1">
        <f>SUM(BM67)</f>
        <v>0</v>
      </c>
      <c r="BN66" s="1">
        <f>SUM(BN67)</f>
        <v>0</v>
      </c>
      <c r="BO66" s="138">
        <f>SUM(BO67)</f>
        <v>2591692</v>
      </c>
      <c r="BR66" s="111"/>
      <c r="BS66" s="29">
        <v>75803</v>
      </c>
      <c r="BT66" s="29"/>
      <c r="BU66" s="32" t="s">
        <v>41</v>
      </c>
      <c r="BV66" s="71">
        <f t="shared" si="6"/>
        <v>2591692</v>
      </c>
      <c r="BW66" s="1">
        <f>SUM(BW67)</f>
        <v>0</v>
      </c>
      <c r="BX66" s="1">
        <f>SUM(BX67)</f>
        <v>0</v>
      </c>
      <c r="BY66" s="138">
        <f>SUM(BY67)</f>
        <v>2591692</v>
      </c>
      <c r="CB66" s="111"/>
      <c r="CC66" s="29">
        <v>75803</v>
      </c>
      <c r="CD66" s="29"/>
      <c r="CE66" s="32" t="s">
        <v>41</v>
      </c>
      <c r="CF66" s="71">
        <f t="shared" si="7"/>
        <v>2591692</v>
      </c>
      <c r="CG66" s="1">
        <f>SUM(CG67)</f>
        <v>0</v>
      </c>
      <c r="CH66" s="1">
        <f>SUM(CH67)</f>
        <v>0</v>
      </c>
      <c r="CI66" s="138">
        <f>SUM(CI67)</f>
        <v>2591692</v>
      </c>
    </row>
    <row r="67" spans="1:87" ht="33.75" customHeight="1">
      <c r="A67" s="13"/>
      <c r="B67" s="15"/>
      <c r="C67" s="51">
        <v>2920</v>
      </c>
      <c r="D67" s="52" t="s">
        <v>86</v>
      </c>
      <c r="E67" s="53">
        <v>2591692</v>
      </c>
      <c r="F67" s="53"/>
      <c r="G67" s="53"/>
      <c r="H67" s="53">
        <f>SUM(E67,F67)-G67</f>
        <v>2591692</v>
      </c>
      <c r="J67" s="111"/>
      <c r="K67" s="15"/>
      <c r="L67" s="15">
        <v>2920</v>
      </c>
      <c r="M67" s="16" t="s">
        <v>86</v>
      </c>
      <c r="N67" s="86">
        <f t="shared" si="0"/>
        <v>2591692</v>
      </c>
      <c r="O67" s="17"/>
      <c r="P67" s="17"/>
      <c r="Q67" s="116">
        <f>SUM(N67,O67)-P67</f>
        <v>2591692</v>
      </c>
      <c r="T67" s="111"/>
      <c r="U67" s="15"/>
      <c r="V67" s="15">
        <v>2920</v>
      </c>
      <c r="W67" s="16" t="s">
        <v>86</v>
      </c>
      <c r="X67" s="86">
        <f t="shared" si="1"/>
        <v>2591692</v>
      </c>
      <c r="Y67" s="17"/>
      <c r="Z67" s="17"/>
      <c r="AA67" s="116">
        <f>SUM(X67,Y67)-Z67</f>
        <v>2591692</v>
      </c>
      <c r="AD67" s="111"/>
      <c r="AE67" s="15"/>
      <c r="AF67" s="15">
        <v>2920</v>
      </c>
      <c r="AG67" s="16" t="s">
        <v>86</v>
      </c>
      <c r="AH67" s="86">
        <f t="shared" si="2"/>
        <v>2591692</v>
      </c>
      <c r="AI67" s="17"/>
      <c r="AJ67" s="17"/>
      <c r="AK67" s="116">
        <f>SUM(AH67,AI67)-AJ67</f>
        <v>2591692</v>
      </c>
      <c r="AN67" s="111"/>
      <c r="AO67" s="15"/>
      <c r="AP67" s="15">
        <v>2920</v>
      </c>
      <c r="AQ67" s="16" t="s">
        <v>86</v>
      </c>
      <c r="AR67" s="86">
        <f t="shared" si="3"/>
        <v>2591692</v>
      </c>
      <c r="AS67" s="17"/>
      <c r="AT67" s="17"/>
      <c r="AU67" s="116">
        <f>SUM(AR67,AS67)-AT67</f>
        <v>2591692</v>
      </c>
      <c r="AX67" s="111"/>
      <c r="AY67" s="15"/>
      <c r="AZ67" s="15">
        <v>2920</v>
      </c>
      <c r="BA67" s="16" t="s">
        <v>86</v>
      </c>
      <c r="BB67" s="86">
        <f t="shared" si="4"/>
        <v>2591692</v>
      </c>
      <c r="BC67" s="17"/>
      <c r="BD67" s="17"/>
      <c r="BE67" s="116">
        <f>SUM(BB67,BC67)-BD67</f>
        <v>2591692</v>
      </c>
      <c r="BH67" s="111"/>
      <c r="BI67" s="15"/>
      <c r="BJ67" s="15">
        <v>2920</v>
      </c>
      <c r="BK67" s="16" t="s">
        <v>86</v>
      </c>
      <c r="BL67" s="86">
        <f t="shared" si="5"/>
        <v>2591692</v>
      </c>
      <c r="BM67" s="17"/>
      <c r="BN67" s="17"/>
      <c r="BO67" s="116">
        <f>SUM(BL67,BM67)-BN67</f>
        <v>2591692</v>
      </c>
      <c r="BR67" s="111"/>
      <c r="BS67" s="15"/>
      <c r="BT67" s="15">
        <v>2920</v>
      </c>
      <c r="BU67" s="16" t="s">
        <v>86</v>
      </c>
      <c r="BV67" s="86">
        <f t="shared" si="6"/>
        <v>2591692</v>
      </c>
      <c r="BW67" s="17"/>
      <c r="BX67" s="17"/>
      <c r="BY67" s="116">
        <f>SUM(BV67,BW67)-BX67</f>
        <v>2591692</v>
      </c>
      <c r="CB67" s="111"/>
      <c r="CC67" s="15"/>
      <c r="CD67" s="15">
        <v>2920</v>
      </c>
      <c r="CE67" s="16" t="s">
        <v>86</v>
      </c>
      <c r="CF67" s="86">
        <f t="shared" si="7"/>
        <v>2591692</v>
      </c>
      <c r="CG67" s="17"/>
      <c r="CH67" s="17"/>
      <c r="CI67" s="116">
        <f>SUM(CF67,CG67)-CH67</f>
        <v>2591692</v>
      </c>
    </row>
    <row r="68" spans="1:87" s="39" customFormat="1" ht="27" customHeight="1">
      <c r="A68" s="37"/>
      <c r="B68" s="38">
        <v>75832</v>
      </c>
      <c r="C68" s="63"/>
      <c r="D68" s="64" t="s">
        <v>87</v>
      </c>
      <c r="E68" s="65">
        <f>E69</f>
        <v>1955739</v>
      </c>
      <c r="F68" s="65"/>
      <c r="G68" s="65"/>
      <c r="H68" s="65">
        <f>SUM(H69)</f>
        <v>1955739</v>
      </c>
      <c r="J68" s="119"/>
      <c r="K68" s="130">
        <v>75832</v>
      </c>
      <c r="L68" s="130"/>
      <c r="M68" s="131" t="s">
        <v>87</v>
      </c>
      <c r="N68" s="71">
        <f t="shared" si="0"/>
        <v>1955739</v>
      </c>
      <c r="O68" s="132">
        <f>SUM(O69)</f>
        <v>0</v>
      </c>
      <c r="P68" s="132">
        <f>SUM(P69)</f>
        <v>0</v>
      </c>
      <c r="Q68" s="139">
        <f>SUM(Q69)</f>
        <v>1955739</v>
      </c>
      <c r="T68" s="119"/>
      <c r="U68" s="130">
        <v>75832</v>
      </c>
      <c r="V68" s="130"/>
      <c r="W68" s="131" t="s">
        <v>87</v>
      </c>
      <c r="X68" s="71">
        <f t="shared" si="1"/>
        <v>1955739</v>
      </c>
      <c r="Y68" s="132">
        <f>SUM(Y69)</f>
        <v>0</v>
      </c>
      <c r="Z68" s="132">
        <f>SUM(Z69)</f>
        <v>0</v>
      </c>
      <c r="AA68" s="139">
        <f>SUM(AA69)</f>
        <v>1955739</v>
      </c>
      <c r="AD68" s="119"/>
      <c r="AE68" s="130">
        <v>75832</v>
      </c>
      <c r="AF68" s="130"/>
      <c r="AG68" s="131" t="s">
        <v>87</v>
      </c>
      <c r="AH68" s="71">
        <f t="shared" si="2"/>
        <v>1955739</v>
      </c>
      <c r="AI68" s="132">
        <f>SUM(AI69)</f>
        <v>0</v>
      </c>
      <c r="AJ68" s="132">
        <f>SUM(AJ69)</f>
        <v>0</v>
      </c>
      <c r="AK68" s="139">
        <f>SUM(AK69)</f>
        <v>1955739</v>
      </c>
      <c r="AN68" s="119"/>
      <c r="AO68" s="130">
        <v>75832</v>
      </c>
      <c r="AP68" s="130"/>
      <c r="AQ68" s="131" t="s">
        <v>87</v>
      </c>
      <c r="AR68" s="71">
        <f t="shared" si="3"/>
        <v>1955739</v>
      </c>
      <c r="AS68" s="132">
        <f>SUM(AS69)</f>
        <v>0</v>
      </c>
      <c r="AT68" s="132">
        <f>SUM(AT69)</f>
        <v>0</v>
      </c>
      <c r="AU68" s="139">
        <f>SUM(AU69)</f>
        <v>1955739</v>
      </c>
      <c r="AX68" s="119"/>
      <c r="AY68" s="130">
        <v>75832</v>
      </c>
      <c r="AZ68" s="130"/>
      <c r="BA68" s="131" t="s">
        <v>87</v>
      </c>
      <c r="BB68" s="71">
        <f t="shared" si="4"/>
        <v>1955739</v>
      </c>
      <c r="BC68" s="132">
        <f>SUM(BC69)</f>
        <v>0</v>
      </c>
      <c r="BD68" s="132">
        <f>SUM(BD69)</f>
        <v>0</v>
      </c>
      <c r="BE68" s="139">
        <f>SUM(BE69)</f>
        <v>1955739</v>
      </c>
      <c r="BH68" s="119"/>
      <c r="BI68" s="130">
        <v>75832</v>
      </c>
      <c r="BJ68" s="130"/>
      <c r="BK68" s="131" t="s">
        <v>87</v>
      </c>
      <c r="BL68" s="71">
        <f t="shared" si="5"/>
        <v>1955739</v>
      </c>
      <c r="BM68" s="132">
        <f>SUM(BM69)</f>
        <v>0</v>
      </c>
      <c r="BN68" s="132">
        <f>SUM(BN69)</f>
        <v>0</v>
      </c>
      <c r="BO68" s="139">
        <f>SUM(BO69)</f>
        <v>1955739</v>
      </c>
      <c r="BR68" s="119"/>
      <c r="BS68" s="130">
        <v>75832</v>
      </c>
      <c r="BT68" s="130"/>
      <c r="BU68" s="131" t="s">
        <v>87</v>
      </c>
      <c r="BV68" s="71">
        <f t="shared" si="6"/>
        <v>1955739</v>
      </c>
      <c r="BW68" s="132">
        <f>SUM(BW69)</f>
        <v>0</v>
      </c>
      <c r="BX68" s="132">
        <f>SUM(BX69)</f>
        <v>0</v>
      </c>
      <c r="BY68" s="139">
        <f>SUM(BY69)</f>
        <v>1955739</v>
      </c>
      <c r="CB68" s="119"/>
      <c r="CC68" s="130">
        <v>75832</v>
      </c>
      <c r="CD68" s="130"/>
      <c r="CE68" s="131" t="s">
        <v>87</v>
      </c>
      <c r="CF68" s="71">
        <f t="shared" si="7"/>
        <v>1955739</v>
      </c>
      <c r="CG68" s="132">
        <f>SUM(CG69)</f>
        <v>0</v>
      </c>
      <c r="CH68" s="132">
        <f>SUM(CH69)</f>
        <v>0</v>
      </c>
      <c r="CI68" s="139">
        <f>SUM(CI69)</f>
        <v>1955739</v>
      </c>
    </row>
    <row r="69" spans="1:87" ht="27.75" customHeight="1">
      <c r="A69" s="13"/>
      <c r="B69" s="15"/>
      <c r="C69" s="51">
        <v>2920</v>
      </c>
      <c r="D69" s="52" t="s">
        <v>86</v>
      </c>
      <c r="E69" s="53">
        <v>1955739</v>
      </c>
      <c r="F69" s="53"/>
      <c r="G69" s="53"/>
      <c r="H69" s="53">
        <f>SUM(E69,F69)-G69</f>
        <v>1955739</v>
      </c>
      <c r="J69" s="111"/>
      <c r="K69" s="15"/>
      <c r="L69" s="15">
        <v>2920</v>
      </c>
      <c r="M69" s="16" t="s">
        <v>86</v>
      </c>
      <c r="N69" s="86">
        <f t="shared" si="0"/>
        <v>1955739</v>
      </c>
      <c r="O69" s="17"/>
      <c r="P69" s="17"/>
      <c r="Q69" s="116">
        <f>SUM(N69,O69)-P69</f>
        <v>1955739</v>
      </c>
      <c r="T69" s="111"/>
      <c r="U69" s="15"/>
      <c r="V69" s="15">
        <v>2920</v>
      </c>
      <c r="W69" s="16" t="s">
        <v>86</v>
      </c>
      <c r="X69" s="86">
        <f t="shared" si="1"/>
        <v>1955739</v>
      </c>
      <c r="Y69" s="17"/>
      <c r="Z69" s="17"/>
      <c r="AA69" s="116">
        <f>SUM(X69,Y69)-Z69</f>
        <v>1955739</v>
      </c>
      <c r="AD69" s="111"/>
      <c r="AE69" s="15"/>
      <c r="AF69" s="15">
        <v>2920</v>
      </c>
      <c r="AG69" s="16" t="s">
        <v>86</v>
      </c>
      <c r="AH69" s="86">
        <f t="shared" si="2"/>
        <v>1955739</v>
      </c>
      <c r="AI69" s="17"/>
      <c r="AJ69" s="17"/>
      <c r="AK69" s="116">
        <f>SUM(AH69,AI69)-AJ69</f>
        <v>1955739</v>
      </c>
      <c r="AN69" s="111"/>
      <c r="AO69" s="15"/>
      <c r="AP69" s="15">
        <v>2920</v>
      </c>
      <c r="AQ69" s="16" t="s">
        <v>86</v>
      </c>
      <c r="AR69" s="86">
        <f t="shared" si="3"/>
        <v>1955739</v>
      </c>
      <c r="AS69" s="17"/>
      <c r="AT69" s="17"/>
      <c r="AU69" s="116">
        <f>SUM(AR69,AS69)-AT69</f>
        <v>1955739</v>
      </c>
      <c r="AX69" s="111"/>
      <c r="AY69" s="15"/>
      <c r="AZ69" s="15">
        <v>2920</v>
      </c>
      <c r="BA69" s="16" t="s">
        <v>86</v>
      </c>
      <c r="BB69" s="86">
        <f t="shared" si="4"/>
        <v>1955739</v>
      </c>
      <c r="BC69" s="17"/>
      <c r="BD69" s="17"/>
      <c r="BE69" s="116">
        <f>SUM(BB69,BC69)-BD69</f>
        <v>1955739</v>
      </c>
      <c r="BH69" s="111"/>
      <c r="BI69" s="15"/>
      <c r="BJ69" s="15">
        <v>2920</v>
      </c>
      <c r="BK69" s="16" t="s">
        <v>86</v>
      </c>
      <c r="BL69" s="86">
        <f t="shared" si="5"/>
        <v>1955739</v>
      </c>
      <c r="BM69" s="17"/>
      <c r="BN69" s="17"/>
      <c r="BO69" s="116">
        <f>SUM(BL69,BM69)-BN69</f>
        <v>1955739</v>
      </c>
      <c r="BR69" s="111"/>
      <c r="BS69" s="15"/>
      <c r="BT69" s="15">
        <v>2920</v>
      </c>
      <c r="BU69" s="16" t="s">
        <v>86</v>
      </c>
      <c r="BV69" s="86">
        <f t="shared" si="6"/>
        <v>1955739</v>
      </c>
      <c r="BW69" s="17"/>
      <c r="BX69" s="17"/>
      <c r="BY69" s="116">
        <f>SUM(BV69,BW69)-BX69</f>
        <v>1955739</v>
      </c>
      <c r="CB69" s="111"/>
      <c r="CC69" s="15"/>
      <c r="CD69" s="15">
        <v>2920</v>
      </c>
      <c r="CE69" s="16" t="s">
        <v>86</v>
      </c>
      <c r="CF69" s="86">
        <f t="shared" si="7"/>
        <v>1955739</v>
      </c>
      <c r="CG69" s="17"/>
      <c r="CH69" s="17"/>
      <c r="CI69" s="116">
        <f>SUM(CF69,CG69)-CH69</f>
        <v>1955739</v>
      </c>
    </row>
    <row r="70" spans="1:87" ht="18" customHeight="1">
      <c r="A70" s="13"/>
      <c r="B70" s="15">
        <v>75814</v>
      </c>
      <c r="C70" s="51"/>
      <c r="D70" s="52" t="s">
        <v>42</v>
      </c>
      <c r="E70" s="53">
        <f>E71</f>
        <v>7159</v>
      </c>
      <c r="F70" s="53"/>
      <c r="G70" s="53"/>
      <c r="H70" s="53">
        <f>SUM(H71)</f>
        <v>7159</v>
      </c>
      <c r="J70" s="111"/>
      <c r="K70" s="29">
        <v>75814</v>
      </c>
      <c r="L70" s="29"/>
      <c r="M70" s="32" t="s">
        <v>42</v>
      </c>
      <c r="N70" s="71">
        <f t="shared" si="0"/>
        <v>7159</v>
      </c>
      <c r="O70" s="1">
        <f>SUM(O71)</f>
        <v>1000</v>
      </c>
      <c r="P70" s="1">
        <f>SUM(P71)</f>
        <v>0</v>
      </c>
      <c r="Q70" s="138">
        <f>SUM(Q71)</f>
        <v>8159</v>
      </c>
      <c r="T70" s="111"/>
      <c r="U70" s="29">
        <v>75814</v>
      </c>
      <c r="V70" s="29"/>
      <c r="W70" s="32" t="s">
        <v>42</v>
      </c>
      <c r="X70" s="71">
        <f t="shared" si="1"/>
        <v>8159</v>
      </c>
      <c r="Y70" s="1">
        <f>SUM(Y71)</f>
        <v>0</v>
      </c>
      <c r="Z70" s="1">
        <f>SUM(Z71)</f>
        <v>0</v>
      </c>
      <c r="AA70" s="138">
        <f>SUM(AA71)</f>
        <v>8159</v>
      </c>
      <c r="AD70" s="111"/>
      <c r="AE70" s="29">
        <v>75814</v>
      </c>
      <c r="AF70" s="29"/>
      <c r="AG70" s="32" t="s">
        <v>42</v>
      </c>
      <c r="AH70" s="71">
        <f t="shared" si="2"/>
        <v>8159</v>
      </c>
      <c r="AI70" s="1">
        <f>SUM(AI71)</f>
        <v>0</v>
      </c>
      <c r="AJ70" s="1">
        <f>SUM(AJ71)</f>
        <v>0</v>
      </c>
      <c r="AK70" s="138">
        <f>SUM(AK71)</f>
        <v>8159</v>
      </c>
      <c r="AN70" s="111"/>
      <c r="AO70" s="29">
        <v>75814</v>
      </c>
      <c r="AP70" s="29"/>
      <c r="AQ70" s="32" t="s">
        <v>42</v>
      </c>
      <c r="AR70" s="71">
        <f t="shared" si="3"/>
        <v>8159</v>
      </c>
      <c r="AS70" s="1">
        <f>SUM(AS71)</f>
        <v>0</v>
      </c>
      <c r="AT70" s="1">
        <f>SUM(AT71)</f>
        <v>0</v>
      </c>
      <c r="AU70" s="138">
        <f>SUM(AU71)</f>
        <v>8159</v>
      </c>
      <c r="AX70" s="111"/>
      <c r="AY70" s="29">
        <v>75814</v>
      </c>
      <c r="AZ70" s="29"/>
      <c r="BA70" s="32" t="s">
        <v>42</v>
      </c>
      <c r="BB70" s="71">
        <f t="shared" si="4"/>
        <v>8159</v>
      </c>
      <c r="BC70" s="1">
        <f>SUM(BC71)</f>
        <v>0</v>
      </c>
      <c r="BD70" s="1">
        <f>SUM(BD71)</f>
        <v>0</v>
      </c>
      <c r="BE70" s="138">
        <f>SUM(BE71)</f>
        <v>8159</v>
      </c>
      <c r="BH70" s="111"/>
      <c r="BI70" s="29">
        <v>75814</v>
      </c>
      <c r="BJ70" s="29"/>
      <c r="BK70" s="32" t="s">
        <v>42</v>
      </c>
      <c r="BL70" s="71">
        <f t="shared" si="5"/>
        <v>8159</v>
      </c>
      <c r="BM70" s="1">
        <f>SUM(BM71)</f>
        <v>0</v>
      </c>
      <c r="BN70" s="1">
        <f>SUM(BN71)</f>
        <v>0</v>
      </c>
      <c r="BO70" s="138">
        <f>SUM(BO71)</f>
        <v>8159</v>
      </c>
      <c r="BR70" s="111"/>
      <c r="BS70" s="29">
        <v>75814</v>
      </c>
      <c r="BT70" s="29"/>
      <c r="BU70" s="32" t="s">
        <v>42</v>
      </c>
      <c r="BV70" s="71">
        <f t="shared" si="6"/>
        <v>8159</v>
      </c>
      <c r="BW70" s="1">
        <f>SUM(BW71)</f>
        <v>0</v>
      </c>
      <c r="BX70" s="1">
        <f>SUM(BX71)</f>
        <v>0</v>
      </c>
      <c r="BY70" s="138">
        <f>SUM(BY71)</f>
        <v>8159</v>
      </c>
      <c r="CB70" s="111"/>
      <c r="CC70" s="29">
        <v>75814</v>
      </c>
      <c r="CD70" s="29"/>
      <c r="CE70" s="32" t="s">
        <v>42</v>
      </c>
      <c r="CF70" s="71">
        <f t="shared" si="7"/>
        <v>8159</v>
      </c>
      <c r="CG70" s="1">
        <f>SUM(CG71)</f>
        <v>0</v>
      </c>
      <c r="CH70" s="1">
        <f>SUM(CH71)</f>
        <v>0</v>
      </c>
      <c r="CI70" s="138">
        <f>SUM(CI71)</f>
        <v>8159</v>
      </c>
    </row>
    <row r="71" spans="1:87" ht="18" customHeight="1" thickBot="1">
      <c r="A71" s="13"/>
      <c r="B71" s="15"/>
      <c r="C71" s="57" t="s">
        <v>81</v>
      </c>
      <c r="D71" s="55" t="s">
        <v>29</v>
      </c>
      <c r="E71" s="56">
        <v>7159</v>
      </c>
      <c r="F71" s="56"/>
      <c r="G71" s="56"/>
      <c r="H71" s="56">
        <f>SUM(E71,F71)-G71</f>
        <v>7159</v>
      </c>
      <c r="J71" s="111"/>
      <c r="K71" s="15"/>
      <c r="L71" s="14" t="s">
        <v>81</v>
      </c>
      <c r="M71" s="16" t="s">
        <v>29</v>
      </c>
      <c r="N71" s="86">
        <f t="shared" si="0"/>
        <v>7159</v>
      </c>
      <c r="O71" s="17">
        <v>1000</v>
      </c>
      <c r="P71" s="17"/>
      <c r="Q71" s="116">
        <f>SUM(N71,O71)-P71</f>
        <v>8159</v>
      </c>
      <c r="T71" s="111"/>
      <c r="U71" s="15"/>
      <c r="V71" s="14" t="s">
        <v>81</v>
      </c>
      <c r="W71" s="16" t="s">
        <v>29</v>
      </c>
      <c r="X71" s="86">
        <f t="shared" si="1"/>
        <v>8159</v>
      </c>
      <c r="Y71" s="17"/>
      <c r="Z71" s="17"/>
      <c r="AA71" s="116">
        <f>SUM(X71,Y71)-Z71</f>
        <v>8159</v>
      </c>
      <c r="AD71" s="111"/>
      <c r="AE71" s="15"/>
      <c r="AF71" s="14" t="s">
        <v>81</v>
      </c>
      <c r="AG71" s="16" t="s">
        <v>29</v>
      </c>
      <c r="AH71" s="86">
        <f t="shared" si="2"/>
        <v>8159</v>
      </c>
      <c r="AI71" s="17"/>
      <c r="AJ71" s="17"/>
      <c r="AK71" s="116">
        <f>SUM(AH71,AI71)-AJ71</f>
        <v>8159</v>
      </c>
      <c r="AN71" s="111"/>
      <c r="AO71" s="15"/>
      <c r="AP71" s="14" t="s">
        <v>81</v>
      </c>
      <c r="AQ71" s="16" t="s">
        <v>29</v>
      </c>
      <c r="AR71" s="86">
        <f t="shared" si="3"/>
        <v>8159</v>
      </c>
      <c r="AS71" s="17"/>
      <c r="AT71" s="17"/>
      <c r="AU71" s="116">
        <f>SUM(AR71,AS71)-AT71</f>
        <v>8159</v>
      </c>
      <c r="AX71" s="111"/>
      <c r="AY71" s="15"/>
      <c r="AZ71" s="14" t="s">
        <v>81</v>
      </c>
      <c r="BA71" s="16" t="s">
        <v>29</v>
      </c>
      <c r="BB71" s="86">
        <f t="shared" si="4"/>
        <v>8159</v>
      </c>
      <c r="BC71" s="17"/>
      <c r="BD71" s="17"/>
      <c r="BE71" s="116">
        <f>SUM(BB71,BC71)-BD71</f>
        <v>8159</v>
      </c>
      <c r="BH71" s="111"/>
      <c r="BI71" s="15"/>
      <c r="BJ71" s="14" t="s">
        <v>81</v>
      </c>
      <c r="BK71" s="16" t="s">
        <v>29</v>
      </c>
      <c r="BL71" s="86">
        <f t="shared" si="5"/>
        <v>8159</v>
      </c>
      <c r="BM71" s="17"/>
      <c r="BN71" s="17"/>
      <c r="BO71" s="116">
        <f>SUM(BL71,BM71)-BN71</f>
        <v>8159</v>
      </c>
      <c r="BR71" s="111"/>
      <c r="BS71" s="15"/>
      <c r="BT71" s="14" t="s">
        <v>81</v>
      </c>
      <c r="BU71" s="16" t="s">
        <v>29</v>
      </c>
      <c r="BV71" s="86">
        <f t="shared" si="6"/>
        <v>8159</v>
      </c>
      <c r="BW71" s="17"/>
      <c r="BX71" s="17"/>
      <c r="BY71" s="116">
        <f>SUM(BV71,BW71)-BX71</f>
        <v>8159</v>
      </c>
      <c r="CB71" s="111"/>
      <c r="CC71" s="15"/>
      <c r="CD71" s="14" t="s">
        <v>81</v>
      </c>
      <c r="CE71" s="16" t="s">
        <v>29</v>
      </c>
      <c r="CF71" s="86">
        <f t="shared" si="7"/>
        <v>8159</v>
      </c>
      <c r="CG71" s="17"/>
      <c r="CH71" s="17"/>
      <c r="CI71" s="116">
        <f>SUM(CF71,CG71)-CH71</f>
        <v>8159</v>
      </c>
    </row>
    <row r="72" spans="1:87" ht="16.5" customHeight="1" thickBot="1">
      <c r="A72" s="10">
        <v>801</v>
      </c>
      <c r="B72" s="22"/>
      <c r="C72" s="31"/>
      <c r="D72" s="23" t="s">
        <v>43</v>
      </c>
      <c r="E72" s="2">
        <f>E73+E77</f>
        <v>127323</v>
      </c>
      <c r="F72" s="2"/>
      <c r="G72" s="2"/>
      <c r="H72" s="2">
        <f>SUM(H73,H77,H83)</f>
        <v>127323</v>
      </c>
      <c r="J72" s="82">
        <v>801</v>
      </c>
      <c r="K72" s="78"/>
      <c r="L72" s="98"/>
      <c r="M72" s="79" t="s">
        <v>43</v>
      </c>
      <c r="N72" s="80">
        <f t="shared" si="0"/>
        <v>127323</v>
      </c>
      <c r="O72" s="80">
        <f>SUM(O73,O77,O83)</f>
        <v>32830</v>
      </c>
      <c r="P72" s="80">
        <f>SUM(P73,P77)</f>
        <v>0</v>
      </c>
      <c r="Q72" s="81">
        <f>SUM(Q73,Q77,Q83)</f>
        <v>160153</v>
      </c>
      <c r="T72" s="82">
        <v>801</v>
      </c>
      <c r="U72" s="78"/>
      <c r="V72" s="98"/>
      <c r="W72" s="79" t="s">
        <v>43</v>
      </c>
      <c r="X72" s="80">
        <f t="shared" si="1"/>
        <v>160153</v>
      </c>
      <c r="Y72" s="80">
        <f>SUM(Y73,Y77)</f>
        <v>0</v>
      </c>
      <c r="Z72" s="80">
        <f>SUM(Z73,Z77)</f>
        <v>0</v>
      </c>
      <c r="AA72" s="81">
        <f>SUM(AA73,AA77,AA84)</f>
        <v>160153</v>
      </c>
      <c r="AD72" s="82">
        <v>801</v>
      </c>
      <c r="AE72" s="78"/>
      <c r="AF72" s="98"/>
      <c r="AG72" s="79" t="s">
        <v>43</v>
      </c>
      <c r="AH72" s="80">
        <f t="shared" si="2"/>
        <v>160153</v>
      </c>
      <c r="AI72" s="80">
        <f>SUM(AI73,AI77)</f>
        <v>0</v>
      </c>
      <c r="AJ72" s="80">
        <f>SUM(AJ73,AJ77)</f>
        <v>0</v>
      </c>
      <c r="AK72" s="81">
        <f>SUM(AK73,AK77,AK83)</f>
        <v>141423</v>
      </c>
      <c r="AN72" s="82">
        <v>801</v>
      </c>
      <c r="AO72" s="78"/>
      <c r="AP72" s="98"/>
      <c r="AQ72" s="79" t="s">
        <v>43</v>
      </c>
      <c r="AR72" s="80">
        <f t="shared" si="3"/>
        <v>141423</v>
      </c>
      <c r="AS72" s="80">
        <f>SUM(AS73,AS77)</f>
        <v>0</v>
      </c>
      <c r="AT72" s="80">
        <f>SUM(AT73,AT77)</f>
        <v>0</v>
      </c>
      <c r="AU72" s="81">
        <f>SUM(AU73,AU77,AU83)</f>
        <v>141423</v>
      </c>
      <c r="AX72" s="82">
        <v>801</v>
      </c>
      <c r="AY72" s="78"/>
      <c r="AZ72" s="98"/>
      <c r="BA72" s="79" t="s">
        <v>43</v>
      </c>
      <c r="BB72" s="80">
        <f t="shared" si="4"/>
        <v>141423</v>
      </c>
      <c r="BC72" s="80">
        <f>SUM(BC73,BC77)</f>
        <v>0</v>
      </c>
      <c r="BD72" s="80">
        <f>SUM(BD73,BD77)</f>
        <v>0</v>
      </c>
      <c r="BE72" s="81">
        <f>SUM(BE73,BE77,BE83)</f>
        <v>141423</v>
      </c>
      <c r="BH72" s="82">
        <v>801</v>
      </c>
      <c r="BI72" s="78"/>
      <c r="BJ72" s="98"/>
      <c r="BK72" s="79" t="s">
        <v>43</v>
      </c>
      <c r="BL72" s="80">
        <f t="shared" si="5"/>
        <v>141423</v>
      </c>
      <c r="BM72" s="80">
        <f>SUM(BM73,BM77)</f>
        <v>0</v>
      </c>
      <c r="BN72" s="80">
        <f>SUM(BN73,BN77)</f>
        <v>0</v>
      </c>
      <c r="BO72" s="81">
        <f>SUM(BO73,BO77,BO83)</f>
        <v>141423</v>
      </c>
      <c r="BR72" s="82">
        <v>801</v>
      </c>
      <c r="BS72" s="78"/>
      <c r="BT72" s="98"/>
      <c r="BU72" s="79" t="s">
        <v>43</v>
      </c>
      <c r="BV72" s="80">
        <f t="shared" si="6"/>
        <v>141423</v>
      </c>
      <c r="BW72" s="80">
        <f>SUM(BW73,BW77)</f>
        <v>0</v>
      </c>
      <c r="BX72" s="80">
        <f>SUM(BX73,BX77)</f>
        <v>0</v>
      </c>
      <c r="BY72" s="81">
        <f>SUM(BY73,BY77,BY83)</f>
        <v>141423</v>
      </c>
      <c r="CB72" s="82">
        <v>801</v>
      </c>
      <c r="CC72" s="78"/>
      <c r="CD72" s="98"/>
      <c r="CE72" s="79" t="s">
        <v>43</v>
      </c>
      <c r="CF72" s="80">
        <f t="shared" si="7"/>
        <v>141423</v>
      </c>
      <c r="CG72" s="80">
        <f>SUM(CG73,CG77)</f>
        <v>0</v>
      </c>
      <c r="CH72" s="80">
        <f>SUM(CH73,CH77)</f>
        <v>0</v>
      </c>
      <c r="CI72" s="81">
        <f>SUM(CI73,CI77,CI83)</f>
        <v>141423</v>
      </c>
    </row>
    <row r="73" spans="1:87" ht="17.25" customHeight="1">
      <c r="A73" s="28"/>
      <c r="B73" s="29">
        <v>80120</v>
      </c>
      <c r="C73" s="46"/>
      <c r="D73" s="32" t="s">
        <v>44</v>
      </c>
      <c r="E73" s="1">
        <f>E74</f>
        <v>10700</v>
      </c>
      <c r="F73" s="1"/>
      <c r="G73" s="1"/>
      <c r="H73" s="1">
        <f>SUM(H74:H76)</f>
        <v>10700</v>
      </c>
      <c r="J73" s="120"/>
      <c r="K73" s="33">
        <v>80120</v>
      </c>
      <c r="L73" s="87"/>
      <c r="M73" s="44" t="s">
        <v>44</v>
      </c>
      <c r="N73" s="72">
        <f t="shared" si="0"/>
        <v>10700</v>
      </c>
      <c r="O73" s="45">
        <f>SUM(O74:O76)</f>
        <v>0</v>
      </c>
      <c r="P73" s="45">
        <f>SUM(P74:P76)</f>
        <v>0</v>
      </c>
      <c r="Q73" s="121">
        <f>SUM(Q74:Q76)</f>
        <v>10700</v>
      </c>
      <c r="T73" s="118"/>
      <c r="U73" s="153">
        <v>80120</v>
      </c>
      <c r="V73" s="149"/>
      <c r="W73" s="123" t="s">
        <v>44</v>
      </c>
      <c r="X73" s="124">
        <f t="shared" si="1"/>
        <v>10700</v>
      </c>
      <c r="Y73" s="125">
        <f>SUM(Y74:Y76)</f>
        <v>0</v>
      </c>
      <c r="Z73" s="125">
        <f>SUM(Z74:Z76)</f>
        <v>0</v>
      </c>
      <c r="AA73" s="126">
        <f>SUM(AA74:AA76)</f>
        <v>10700</v>
      </c>
      <c r="AD73" s="118"/>
      <c r="AE73" s="153">
        <v>80120</v>
      </c>
      <c r="AF73" s="149"/>
      <c r="AG73" s="123" t="s">
        <v>44</v>
      </c>
      <c r="AH73" s="124">
        <f t="shared" si="2"/>
        <v>10700</v>
      </c>
      <c r="AI73" s="125">
        <f>SUM(AI74:AI76)</f>
        <v>0</v>
      </c>
      <c r="AJ73" s="125">
        <f>SUM(AJ74:AJ76)</f>
        <v>0</v>
      </c>
      <c r="AK73" s="126">
        <f>SUM(AK74:AK76)</f>
        <v>10700</v>
      </c>
      <c r="AN73" s="118"/>
      <c r="AO73" s="153">
        <v>80120</v>
      </c>
      <c r="AP73" s="149"/>
      <c r="AQ73" s="123" t="s">
        <v>44</v>
      </c>
      <c r="AR73" s="124">
        <f t="shared" si="3"/>
        <v>10700</v>
      </c>
      <c r="AS73" s="125">
        <f>SUM(AS74:AS76)</f>
        <v>0</v>
      </c>
      <c r="AT73" s="125">
        <f>SUM(AT74:AT76)</f>
        <v>0</v>
      </c>
      <c r="AU73" s="126">
        <f>SUM(AU74:AU76)</f>
        <v>10700</v>
      </c>
      <c r="AX73" s="118"/>
      <c r="AY73" s="153">
        <v>80120</v>
      </c>
      <c r="AZ73" s="149"/>
      <c r="BA73" s="123" t="s">
        <v>44</v>
      </c>
      <c r="BB73" s="124">
        <f t="shared" si="4"/>
        <v>10700</v>
      </c>
      <c r="BC73" s="125">
        <f>SUM(BC74:BC76)</f>
        <v>0</v>
      </c>
      <c r="BD73" s="125">
        <f>SUM(BD74:BD76)</f>
        <v>0</v>
      </c>
      <c r="BE73" s="126">
        <f>SUM(BE74:BE76)</f>
        <v>10700</v>
      </c>
      <c r="BH73" s="118"/>
      <c r="BI73" s="153">
        <v>80120</v>
      </c>
      <c r="BJ73" s="149"/>
      <c r="BK73" s="123" t="s">
        <v>44</v>
      </c>
      <c r="BL73" s="124">
        <f t="shared" si="5"/>
        <v>10700</v>
      </c>
      <c r="BM73" s="125">
        <f>SUM(BM74:BM76)</f>
        <v>0</v>
      </c>
      <c r="BN73" s="125">
        <f>SUM(BN74:BN76)</f>
        <v>0</v>
      </c>
      <c r="BO73" s="126">
        <f>SUM(BO74:BO76)</f>
        <v>10700</v>
      </c>
      <c r="BR73" s="118"/>
      <c r="BS73" s="153">
        <v>80120</v>
      </c>
      <c r="BT73" s="149"/>
      <c r="BU73" s="123" t="s">
        <v>44</v>
      </c>
      <c r="BV73" s="124">
        <f t="shared" si="6"/>
        <v>10700</v>
      </c>
      <c r="BW73" s="125">
        <f>SUM(BW74:BW76)</f>
        <v>0</v>
      </c>
      <c r="BX73" s="125">
        <f>SUM(BX74:BX76)</f>
        <v>0</v>
      </c>
      <c r="BY73" s="126">
        <f>SUM(BY74:BY76)</f>
        <v>10700</v>
      </c>
      <c r="CB73" s="118"/>
      <c r="CC73" s="153">
        <v>80120</v>
      </c>
      <c r="CD73" s="149"/>
      <c r="CE73" s="123" t="s">
        <v>44</v>
      </c>
      <c r="CF73" s="124">
        <f t="shared" si="7"/>
        <v>10700</v>
      </c>
      <c r="CG73" s="125">
        <f>SUM(CG74:CG76)</f>
        <v>0</v>
      </c>
      <c r="CH73" s="125">
        <f>SUM(CH74:CH76)</f>
        <v>0</v>
      </c>
      <c r="CI73" s="126">
        <f>SUM(CI74:CI76)</f>
        <v>10700</v>
      </c>
    </row>
    <row r="74" spans="1:87" ht="54" customHeight="1">
      <c r="A74" s="13"/>
      <c r="B74" s="15"/>
      <c r="C74" s="66" t="s">
        <v>77</v>
      </c>
      <c r="D74" s="49" t="s">
        <v>48</v>
      </c>
      <c r="E74" s="50">
        <v>10700</v>
      </c>
      <c r="F74" s="50"/>
      <c r="G74" s="50"/>
      <c r="H74" s="50">
        <f>SUM(E74,F74)-G74</f>
        <v>10700</v>
      </c>
      <c r="J74" s="111"/>
      <c r="K74" s="15"/>
      <c r="L74" s="46" t="s">
        <v>77</v>
      </c>
      <c r="M74" s="32" t="s">
        <v>48</v>
      </c>
      <c r="N74" s="71">
        <f t="shared" si="0"/>
        <v>10700</v>
      </c>
      <c r="O74" s="1"/>
      <c r="P74" s="1"/>
      <c r="Q74" s="138">
        <f>SUM(N74,O74)-P74</f>
        <v>10700</v>
      </c>
      <c r="T74" s="118"/>
      <c r="U74" s="83"/>
      <c r="V74" s="150" t="s">
        <v>77</v>
      </c>
      <c r="W74" s="60" t="s">
        <v>48</v>
      </c>
      <c r="X74" s="127">
        <f t="shared" si="1"/>
        <v>10700</v>
      </c>
      <c r="Y74" s="61"/>
      <c r="Z74" s="61"/>
      <c r="AA74" s="114">
        <f>SUM(X74,Y74)-Z74</f>
        <v>10700</v>
      </c>
      <c r="AD74" s="118"/>
      <c r="AE74" s="83"/>
      <c r="AF74" s="150" t="s">
        <v>77</v>
      </c>
      <c r="AG74" s="60" t="s">
        <v>48</v>
      </c>
      <c r="AH74" s="127">
        <f t="shared" si="2"/>
        <v>10700</v>
      </c>
      <c r="AI74" s="61"/>
      <c r="AJ74" s="61"/>
      <c r="AK74" s="114">
        <f>SUM(AH74,AI74)-AJ74</f>
        <v>10700</v>
      </c>
      <c r="AN74" s="118"/>
      <c r="AO74" s="83"/>
      <c r="AP74" s="150" t="s">
        <v>77</v>
      </c>
      <c r="AQ74" s="60" t="s">
        <v>48</v>
      </c>
      <c r="AR74" s="127">
        <f t="shared" si="3"/>
        <v>10700</v>
      </c>
      <c r="AS74" s="61"/>
      <c r="AT74" s="61"/>
      <c r="AU74" s="114">
        <f>SUM(AR74,AS74)-AT74</f>
        <v>10700</v>
      </c>
      <c r="AX74" s="118"/>
      <c r="AY74" s="83"/>
      <c r="AZ74" s="150" t="s">
        <v>77</v>
      </c>
      <c r="BA74" s="60" t="s">
        <v>48</v>
      </c>
      <c r="BB74" s="127">
        <f t="shared" si="4"/>
        <v>10700</v>
      </c>
      <c r="BC74" s="61"/>
      <c r="BD74" s="61"/>
      <c r="BE74" s="114">
        <f>SUM(BB74,BC74)-BD74</f>
        <v>10700</v>
      </c>
      <c r="BH74" s="118"/>
      <c r="BI74" s="83"/>
      <c r="BJ74" s="150" t="s">
        <v>77</v>
      </c>
      <c r="BK74" s="60" t="s">
        <v>48</v>
      </c>
      <c r="BL74" s="127">
        <f t="shared" si="5"/>
        <v>10700</v>
      </c>
      <c r="BM74" s="61"/>
      <c r="BN74" s="61"/>
      <c r="BO74" s="114">
        <f>SUM(BL74,BM74)-BN74</f>
        <v>10700</v>
      </c>
      <c r="BR74" s="118"/>
      <c r="BS74" s="83"/>
      <c r="BT74" s="150" t="s">
        <v>77</v>
      </c>
      <c r="BU74" s="60" t="s">
        <v>48</v>
      </c>
      <c r="BV74" s="127">
        <f t="shared" si="6"/>
        <v>10700</v>
      </c>
      <c r="BW74" s="61"/>
      <c r="BX74" s="61"/>
      <c r="BY74" s="114">
        <f>SUM(BV74,BW74)-BX74</f>
        <v>10700</v>
      </c>
      <c r="CB74" s="118"/>
      <c r="CC74" s="83"/>
      <c r="CD74" s="150" t="s">
        <v>77</v>
      </c>
      <c r="CE74" s="60" t="s">
        <v>48</v>
      </c>
      <c r="CF74" s="127">
        <f t="shared" si="7"/>
        <v>10700</v>
      </c>
      <c r="CG74" s="61"/>
      <c r="CH74" s="61"/>
      <c r="CI74" s="114">
        <f>SUM(CF74,CG74)-CH74</f>
        <v>10700</v>
      </c>
    </row>
    <row r="75" spans="1:87" ht="25.5" customHeight="1" hidden="1">
      <c r="A75" s="13"/>
      <c r="B75" s="15"/>
      <c r="C75" s="62" t="s">
        <v>45</v>
      </c>
      <c r="D75" s="52" t="s">
        <v>46</v>
      </c>
      <c r="E75" s="53"/>
      <c r="F75" s="53"/>
      <c r="G75" s="53"/>
      <c r="H75" s="53"/>
      <c r="J75" s="111"/>
      <c r="K75" s="15"/>
      <c r="L75" s="46" t="s">
        <v>45</v>
      </c>
      <c r="M75" s="32" t="s">
        <v>46</v>
      </c>
      <c r="N75" s="71">
        <f t="shared" si="0"/>
        <v>0</v>
      </c>
      <c r="O75" s="1"/>
      <c r="P75" s="1"/>
      <c r="Q75" s="138"/>
      <c r="T75" s="118"/>
      <c r="U75" s="83"/>
      <c r="V75" s="85" t="s">
        <v>45</v>
      </c>
      <c r="W75" s="52" t="s">
        <v>46</v>
      </c>
      <c r="X75" s="88">
        <f t="shared" si="1"/>
        <v>0</v>
      </c>
      <c r="Y75" s="53"/>
      <c r="Z75" s="53"/>
      <c r="AA75" s="112"/>
      <c r="AD75" s="118"/>
      <c r="AE75" s="83"/>
      <c r="AF75" s="85" t="s">
        <v>45</v>
      </c>
      <c r="AG75" s="52" t="s">
        <v>46</v>
      </c>
      <c r="AH75" s="88">
        <f t="shared" si="2"/>
        <v>0</v>
      </c>
      <c r="AI75" s="53"/>
      <c r="AJ75" s="53"/>
      <c r="AK75" s="112"/>
      <c r="AN75" s="118"/>
      <c r="AO75" s="83"/>
      <c r="AP75" s="85" t="s">
        <v>45</v>
      </c>
      <c r="AQ75" s="52" t="s">
        <v>46</v>
      </c>
      <c r="AR75" s="88">
        <f t="shared" si="3"/>
        <v>0</v>
      </c>
      <c r="AS75" s="53"/>
      <c r="AT75" s="53"/>
      <c r="AU75" s="112"/>
      <c r="AX75" s="118"/>
      <c r="AY75" s="83"/>
      <c r="AZ75" s="85" t="s">
        <v>45</v>
      </c>
      <c r="BA75" s="52" t="s">
        <v>46</v>
      </c>
      <c r="BB75" s="88">
        <f t="shared" si="4"/>
        <v>0</v>
      </c>
      <c r="BC75" s="53"/>
      <c r="BD75" s="53"/>
      <c r="BE75" s="112"/>
      <c r="BH75" s="118"/>
      <c r="BI75" s="83"/>
      <c r="BJ75" s="85" t="s">
        <v>45</v>
      </c>
      <c r="BK75" s="52" t="s">
        <v>46</v>
      </c>
      <c r="BL75" s="88">
        <f t="shared" si="5"/>
        <v>0</v>
      </c>
      <c r="BM75" s="53"/>
      <c r="BN75" s="53"/>
      <c r="BO75" s="112"/>
      <c r="BR75" s="118"/>
      <c r="BS75" s="83"/>
      <c r="BT75" s="85" t="s">
        <v>45</v>
      </c>
      <c r="BU75" s="52" t="s">
        <v>46</v>
      </c>
      <c r="BV75" s="88">
        <f t="shared" si="6"/>
        <v>0</v>
      </c>
      <c r="BW75" s="53"/>
      <c r="BX75" s="53"/>
      <c r="BY75" s="112"/>
      <c r="CB75" s="118"/>
      <c r="CC75" s="83"/>
      <c r="CD75" s="85" t="s">
        <v>45</v>
      </c>
      <c r="CE75" s="52" t="s">
        <v>46</v>
      </c>
      <c r="CF75" s="88">
        <f t="shared" si="7"/>
        <v>0</v>
      </c>
      <c r="CG75" s="53"/>
      <c r="CH75" s="53"/>
      <c r="CI75" s="112"/>
    </row>
    <row r="76" spans="1:87" ht="20.25" customHeight="1" hidden="1">
      <c r="A76" s="13"/>
      <c r="B76" s="15"/>
      <c r="C76" s="62" t="s">
        <v>30</v>
      </c>
      <c r="D76" s="52" t="s">
        <v>31</v>
      </c>
      <c r="E76" s="53"/>
      <c r="F76" s="53"/>
      <c r="G76" s="53"/>
      <c r="H76" s="53"/>
      <c r="J76" s="111"/>
      <c r="K76" s="15"/>
      <c r="L76" s="46" t="s">
        <v>30</v>
      </c>
      <c r="M76" s="32" t="s">
        <v>31</v>
      </c>
      <c r="N76" s="71">
        <f t="shared" si="0"/>
        <v>0</v>
      </c>
      <c r="O76" s="1"/>
      <c r="P76" s="1"/>
      <c r="Q76" s="138"/>
      <c r="T76" s="118"/>
      <c r="U76" s="83"/>
      <c r="V76" s="151" t="s">
        <v>30</v>
      </c>
      <c r="W76" s="68" t="s">
        <v>31</v>
      </c>
      <c r="X76" s="76">
        <f t="shared" si="1"/>
        <v>0</v>
      </c>
      <c r="Y76" s="58"/>
      <c r="Z76" s="58"/>
      <c r="AA76" s="113"/>
      <c r="AD76" s="118"/>
      <c r="AE76" s="83"/>
      <c r="AF76" s="151" t="s">
        <v>30</v>
      </c>
      <c r="AG76" s="68" t="s">
        <v>31</v>
      </c>
      <c r="AH76" s="76">
        <f t="shared" si="2"/>
        <v>0</v>
      </c>
      <c r="AI76" s="58"/>
      <c r="AJ76" s="58"/>
      <c r="AK76" s="113"/>
      <c r="AN76" s="118"/>
      <c r="AO76" s="83"/>
      <c r="AP76" s="151" t="s">
        <v>30</v>
      </c>
      <c r="AQ76" s="68" t="s">
        <v>31</v>
      </c>
      <c r="AR76" s="76">
        <f t="shared" si="3"/>
        <v>0</v>
      </c>
      <c r="AS76" s="58"/>
      <c r="AT76" s="58"/>
      <c r="AU76" s="113"/>
      <c r="AX76" s="118"/>
      <c r="AY76" s="83"/>
      <c r="AZ76" s="151" t="s">
        <v>30</v>
      </c>
      <c r="BA76" s="68" t="s">
        <v>31</v>
      </c>
      <c r="BB76" s="76">
        <f t="shared" si="4"/>
        <v>0</v>
      </c>
      <c r="BC76" s="58"/>
      <c r="BD76" s="58"/>
      <c r="BE76" s="113"/>
      <c r="BH76" s="118"/>
      <c r="BI76" s="83"/>
      <c r="BJ76" s="151" t="s">
        <v>30</v>
      </c>
      <c r="BK76" s="68" t="s">
        <v>31</v>
      </c>
      <c r="BL76" s="76">
        <f t="shared" si="5"/>
        <v>0</v>
      </c>
      <c r="BM76" s="58"/>
      <c r="BN76" s="58"/>
      <c r="BO76" s="113"/>
      <c r="BR76" s="118"/>
      <c r="BS76" s="83"/>
      <c r="BT76" s="151" t="s">
        <v>30</v>
      </c>
      <c r="BU76" s="68" t="s">
        <v>31</v>
      </c>
      <c r="BV76" s="76">
        <f t="shared" si="6"/>
        <v>0</v>
      </c>
      <c r="BW76" s="58"/>
      <c r="BX76" s="58"/>
      <c r="BY76" s="113"/>
      <c r="CB76" s="118"/>
      <c r="CC76" s="83"/>
      <c r="CD76" s="151" t="s">
        <v>30</v>
      </c>
      <c r="CE76" s="68" t="s">
        <v>31</v>
      </c>
      <c r="CF76" s="76">
        <f t="shared" si="7"/>
        <v>0</v>
      </c>
      <c r="CG76" s="58"/>
      <c r="CH76" s="58"/>
      <c r="CI76" s="113"/>
    </row>
    <row r="77" spans="1:87" ht="24.75" customHeight="1">
      <c r="A77" s="13"/>
      <c r="B77" s="15">
        <v>80130</v>
      </c>
      <c r="C77" s="62"/>
      <c r="D77" s="52" t="s">
        <v>47</v>
      </c>
      <c r="E77" s="53">
        <f>E78+E79+E80+E82</f>
        <v>116623</v>
      </c>
      <c r="F77" s="53"/>
      <c r="G77" s="53"/>
      <c r="H77" s="53">
        <f>SUM(H78:H82)</f>
        <v>116623</v>
      </c>
      <c r="J77" s="111"/>
      <c r="K77" s="29">
        <v>80130</v>
      </c>
      <c r="L77" s="46"/>
      <c r="M77" s="32" t="s">
        <v>102</v>
      </c>
      <c r="N77" s="71">
        <f t="shared" si="0"/>
        <v>116623</v>
      </c>
      <c r="O77" s="1">
        <f>SUM(O78:O82)</f>
        <v>18856</v>
      </c>
      <c r="P77" s="1">
        <f>SUM(P78:P82)</f>
        <v>0</v>
      </c>
      <c r="Q77" s="138">
        <f>SUM(Q78:Q82)</f>
        <v>135479</v>
      </c>
      <c r="T77" s="118"/>
      <c r="U77" s="129">
        <v>80130</v>
      </c>
      <c r="V77" s="152"/>
      <c r="W77" s="32" t="s">
        <v>47</v>
      </c>
      <c r="X77" s="71">
        <f t="shared" si="1"/>
        <v>135479</v>
      </c>
      <c r="Y77" s="1">
        <f>SUM(Y78:Y82)</f>
        <v>0</v>
      </c>
      <c r="Z77" s="1">
        <f>SUM(Z78:Z82)</f>
        <v>0</v>
      </c>
      <c r="AA77" s="138">
        <f>SUM(AA78:AA82)</f>
        <v>135479</v>
      </c>
      <c r="AD77" s="118"/>
      <c r="AE77" s="129">
        <v>80130</v>
      </c>
      <c r="AF77" s="152"/>
      <c r="AG77" s="32" t="s">
        <v>47</v>
      </c>
      <c r="AH77" s="71">
        <f t="shared" si="2"/>
        <v>135479</v>
      </c>
      <c r="AI77" s="1">
        <f>SUM(AI78:AI82)</f>
        <v>0</v>
      </c>
      <c r="AJ77" s="1">
        <f>SUM(AJ78:AJ82)</f>
        <v>0</v>
      </c>
      <c r="AK77" s="138">
        <f>SUM(AK78:AK82)</f>
        <v>130723</v>
      </c>
      <c r="AN77" s="118"/>
      <c r="AO77" s="129">
        <v>80130</v>
      </c>
      <c r="AP77" s="152"/>
      <c r="AQ77" s="32" t="s">
        <v>47</v>
      </c>
      <c r="AR77" s="71">
        <f t="shared" si="3"/>
        <v>130723</v>
      </c>
      <c r="AS77" s="1">
        <f>SUM(AS78:AS82)</f>
        <v>0</v>
      </c>
      <c r="AT77" s="1">
        <f>SUM(AT78:AT82)</f>
        <v>0</v>
      </c>
      <c r="AU77" s="138">
        <f>SUM(AU78:AU82)</f>
        <v>130723</v>
      </c>
      <c r="AX77" s="118"/>
      <c r="AY77" s="129">
        <v>80130</v>
      </c>
      <c r="AZ77" s="152"/>
      <c r="BA77" s="32" t="s">
        <v>47</v>
      </c>
      <c r="BB77" s="71">
        <f t="shared" si="4"/>
        <v>130723</v>
      </c>
      <c r="BC77" s="1">
        <f>SUM(BC78:BC82)</f>
        <v>0</v>
      </c>
      <c r="BD77" s="1">
        <f>SUM(BD78:BD82)</f>
        <v>0</v>
      </c>
      <c r="BE77" s="138">
        <f>SUM(BE78:BE82)</f>
        <v>130723</v>
      </c>
      <c r="BH77" s="118"/>
      <c r="BI77" s="129">
        <v>80130</v>
      </c>
      <c r="BJ77" s="152"/>
      <c r="BK77" s="32" t="s">
        <v>47</v>
      </c>
      <c r="BL77" s="71">
        <f t="shared" si="5"/>
        <v>130723</v>
      </c>
      <c r="BM77" s="1">
        <f>SUM(BM78:BM82)</f>
        <v>0</v>
      </c>
      <c r="BN77" s="1">
        <f>SUM(BN78:BN82)</f>
        <v>0</v>
      </c>
      <c r="BO77" s="138">
        <f>SUM(BO78:BO82)</f>
        <v>130723</v>
      </c>
      <c r="BR77" s="118"/>
      <c r="BS77" s="129">
        <v>80130</v>
      </c>
      <c r="BT77" s="152"/>
      <c r="BU77" s="32" t="s">
        <v>47</v>
      </c>
      <c r="BV77" s="71">
        <f t="shared" si="6"/>
        <v>130723</v>
      </c>
      <c r="BW77" s="1">
        <f>SUM(BW78:BW82)</f>
        <v>0</v>
      </c>
      <c r="BX77" s="1">
        <f>SUM(BX78:BX82)</f>
        <v>0</v>
      </c>
      <c r="BY77" s="138">
        <f>SUM(BY78:BY82)</f>
        <v>130723</v>
      </c>
      <c r="CB77" s="118"/>
      <c r="CC77" s="129">
        <v>80130</v>
      </c>
      <c r="CD77" s="152"/>
      <c r="CE77" s="32" t="s">
        <v>47</v>
      </c>
      <c r="CF77" s="71">
        <f t="shared" si="7"/>
        <v>130723</v>
      </c>
      <c r="CG77" s="1">
        <f>SUM(CG78:CG82)</f>
        <v>0</v>
      </c>
      <c r="CH77" s="1">
        <f>SUM(CH78:CH82)</f>
        <v>0</v>
      </c>
      <c r="CI77" s="138">
        <f>SUM(CI78:CI82)</f>
        <v>130723</v>
      </c>
    </row>
    <row r="78" spans="1:87" ht="20.25" customHeight="1">
      <c r="A78" s="13"/>
      <c r="B78" s="15"/>
      <c r="C78" s="62" t="s">
        <v>78</v>
      </c>
      <c r="D78" s="52" t="s">
        <v>27</v>
      </c>
      <c r="E78" s="53">
        <v>600</v>
      </c>
      <c r="F78" s="53"/>
      <c r="G78" s="53"/>
      <c r="H78" s="53">
        <f>SUM(E78,F78)-G78</f>
        <v>600</v>
      </c>
      <c r="J78" s="111"/>
      <c r="K78" s="15"/>
      <c r="L78" s="46" t="s">
        <v>78</v>
      </c>
      <c r="M78" s="32" t="s">
        <v>27</v>
      </c>
      <c r="N78" s="71">
        <f aca="true" t="shared" si="16" ref="N78:N124">SUM(H78)</f>
        <v>600</v>
      </c>
      <c r="O78" s="1">
        <v>100</v>
      </c>
      <c r="P78" s="1"/>
      <c r="Q78" s="138">
        <f>SUM(N78,O78)-P78</f>
        <v>700</v>
      </c>
      <c r="T78" s="118"/>
      <c r="U78" s="83"/>
      <c r="V78" s="150" t="s">
        <v>78</v>
      </c>
      <c r="W78" s="60" t="s">
        <v>27</v>
      </c>
      <c r="X78" s="127">
        <f aca="true" t="shared" si="17" ref="X78:X124">SUM(Q78)</f>
        <v>700</v>
      </c>
      <c r="Y78" s="61"/>
      <c r="Z78" s="61"/>
      <c r="AA78" s="114">
        <f aca="true" t="shared" si="18" ref="AA78:AA84">SUM(X78,Y78)-Z78</f>
        <v>700</v>
      </c>
      <c r="AD78" s="118"/>
      <c r="AE78" s="83"/>
      <c r="AF78" s="150" t="s">
        <v>78</v>
      </c>
      <c r="AG78" s="60" t="s">
        <v>27</v>
      </c>
      <c r="AH78" s="127">
        <f aca="true" t="shared" si="19" ref="AH78:AH124">SUM(AA78)</f>
        <v>700</v>
      </c>
      <c r="AI78" s="61"/>
      <c r="AJ78" s="61"/>
      <c r="AK78" s="114">
        <f>SUM(AH78,AI78)-AJ78</f>
        <v>700</v>
      </c>
      <c r="AN78" s="118"/>
      <c r="AO78" s="83"/>
      <c r="AP78" s="150" t="s">
        <v>78</v>
      </c>
      <c r="AQ78" s="60" t="s">
        <v>27</v>
      </c>
      <c r="AR78" s="127">
        <f aca="true" t="shared" si="20" ref="AR78:AR124">SUM(AK78)</f>
        <v>700</v>
      </c>
      <c r="AS78" s="61"/>
      <c r="AT78" s="61"/>
      <c r="AU78" s="114">
        <f>SUM(AR78,AS78)-AT78</f>
        <v>700</v>
      </c>
      <c r="AX78" s="118"/>
      <c r="AY78" s="83"/>
      <c r="AZ78" s="150" t="s">
        <v>78</v>
      </c>
      <c r="BA78" s="60" t="s">
        <v>27</v>
      </c>
      <c r="BB78" s="127">
        <f aca="true" t="shared" si="21" ref="BB78:BB124">SUM(AU78)</f>
        <v>700</v>
      </c>
      <c r="BC78" s="61"/>
      <c r="BD78" s="61"/>
      <c r="BE78" s="114">
        <f>SUM(BB78,BC78)-BD78</f>
        <v>700</v>
      </c>
      <c r="BH78" s="118"/>
      <c r="BI78" s="83"/>
      <c r="BJ78" s="150" t="s">
        <v>78</v>
      </c>
      <c r="BK78" s="60" t="s">
        <v>27</v>
      </c>
      <c r="BL78" s="127">
        <f aca="true" t="shared" si="22" ref="BL78:BL124">SUM(BE78)</f>
        <v>700</v>
      </c>
      <c r="BM78" s="61"/>
      <c r="BN78" s="61"/>
      <c r="BO78" s="114">
        <f>SUM(BL78,BM78)-BN78</f>
        <v>700</v>
      </c>
      <c r="BR78" s="118"/>
      <c r="BS78" s="83"/>
      <c r="BT78" s="150" t="s">
        <v>78</v>
      </c>
      <c r="BU78" s="60" t="s">
        <v>27</v>
      </c>
      <c r="BV78" s="127">
        <f aca="true" t="shared" si="23" ref="BV78:BV124">SUM(BO78)</f>
        <v>700</v>
      </c>
      <c r="BW78" s="61"/>
      <c r="BX78" s="61"/>
      <c r="BY78" s="114">
        <f>SUM(BV78,BW78)-BX78</f>
        <v>700</v>
      </c>
      <c r="CB78" s="118"/>
      <c r="CC78" s="83"/>
      <c r="CD78" s="150" t="s">
        <v>78</v>
      </c>
      <c r="CE78" s="60" t="s">
        <v>27</v>
      </c>
      <c r="CF78" s="127">
        <f aca="true" t="shared" si="24" ref="CF78:CF124">SUM(BY78)</f>
        <v>700</v>
      </c>
      <c r="CG78" s="61"/>
      <c r="CH78" s="61"/>
      <c r="CI78" s="114">
        <f>SUM(CF78,CG78)-CH78</f>
        <v>700</v>
      </c>
    </row>
    <row r="79" spans="1:87" ht="53.25" customHeight="1">
      <c r="A79" s="13"/>
      <c r="B79" s="15"/>
      <c r="C79" s="62" t="s">
        <v>77</v>
      </c>
      <c r="D79" s="52" t="s">
        <v>48</v>
      </c>
      <c r="E79" s="53">
        <v>106905</v>
      </c>
      <c r="F79" s="53"/>
      <c r="G79" s="53"/>
      <c r="H79" s="53">
        <f>SUM(E79,F79)-G79</f>
        <v>106905</v>
      </c>
      <c r="J79" s="111"/>
      <c r="K79" s="15"/>
      <c r="L79" s="46" t="s">
        <v>77</v>
      </c>
      <c r="M79" s="32" t="s">
        <v>48</v>
      </c>
      <c r="N79" s="71">
        <f t="shared" si="16"/>
        <v>106905</v>
      </c>
      <c r="O79" s="1"/>
      <c r="P79" s="1"/>
      <c r="Q79" s="138">
        <f>SUM(N79,O79)-P79</f>
        <v>106905</v>
      </c>
      <c r="T79" s="118"/>
      <c r="U79" s="83"/>
      <c r="V79" s="85" t="s">
        <v>77</v>
      </c>
      <c r="W79" s="52" t="s">
        <v>48</v>
      </c>
      <c r="X79" s="74">
        <f t="shared" si="17"/>
        <v>106905</v>
      </c>
      <c r="Y79" s="53"/>
      <c r="Z79" s="53"/>
      <c r="AA79" s="112">
        <f t="shared" si="18"/>
        <v>106905</v>
      </c>
      <c r="AD79" s="118"/>
      <c r="AE79" s="83"/>
      <c r="AF79" s="85" t="s">
        <v>77</v>
      </c>
      <c r="AG79" s="52" t="s">
        <v>48</v>
      </c>
      <c r="AH79" s="74">
        <f t="shared" si="19"/>
        <v>106905</v>
      </c>
      <c r="AI79" s="53"/>
      <c r="AJ79" s="53"/>
      <c r="AK79" s="112">
        <f>SUM(AH79,AI79)-AJ79</f>
        <v>106905</v>
      </c>
      <c r="AN79" s="118"/>
      <c r="AO79" s="83"/>
      <c r="AP79" s="85" t="s">
        <v>77</v>
      </c>
      <c r="AQ79" s="52" t="s">
        <v>48</v>
      </c>
      <c r="AR79" s="74">
        <f t="shared" si="20"/>
        <v>106905</v>
      </c>
      <c r="AS79" s="53"/>
      <c r="AT79" s="53"/>
      <c r="AU79" s="112">
        <f>SUM(AR79,AS79)-AT79</f>
        <v>106905</v>
      </c>
      <c r="AX79" s="118"/>
      <c r="AY79" s="83"/>
      <c r="AZ79" s="85" t="s">
        <v>77</v>
      </c>
      <c r="BA79" s="52" t="s">
        <v>48</v>
      </c>
      <c r="BB79" s="74">
        <f t="shared" si="21"/>
        <v>106905</v>
      </c>
      <c r="BC79" s="53"/>
      <c r="BD79" s="53"/>
      <c r="BE79" s="112">
        <f>SUM(BB79,BC79)-BD79</f>
        <v>106905</v>
      </c>
      <c r="BH79" s="118"/>
      <c r="BI79" s="83"/>
      <c r="BJ79" s="85" t="s">
        <v>77</v>
      </c>
      <c r="BK79" s="52" t="s">
        <v>48</v>
      </c>
      <c r="BL79" s="74">
        <f t="shared" si="22"/>
        <v>106905</v>
      </c>
      <c r="BM79" s="53"/>
      <c r="BN79" s="53"/>
      <c r="BO79" s="112">
        <f>SUM(BL79,BM79)-BN79</f>
        <v>106905</v>
      </c>
      <c r="BR79" s="118"/>
      <c r="BS79" s="83"/>
      <c r="BT79" s="85" t="s">
        <v>77</v>
      </c>
      <c r="BU79" s="52" t="s">
        <v>48</v>
      </c>
      <c r="BV79" s="74">
        <f t="shared" si="23"/>
        <v>106905</v>
      </c>
      <c r="BW79" s="53"/>
      <c r="BX79" s="53"/>
      <c r="BY79" s="112">
        <f>SUM(BV79,BW79)-BX79</f>
        <v>106905</v>
      </c>
      <c r="CB79" s="118"/>
      <c r="CC79" s="83"/>
      <c r="CD79" s="85" t="s">
        <v>77</v>
      </c>
      <c r="CE79" s="52" t="s">
        <v>48</v>
      </c>
      <c r="CF79" s="74">
        <f t="shared" si="24"/>
        <v>106905</v>
      </c>
      <c r="CG79" s="53"/>
      <c r="CH79" s="53"/>
      <c r="CI79" s="112">
        <f>SUM(CF79,CG79)-CH79</f>
        <v>106905</v>
      </c>
    </row>
    <row r="80" spans="1:87" ht="19.5" customHeight="1">
      <c r="A80" s="43"/>
      <c r="B80" s="33"/>
      <c r="C80" s="57" t="s">
        <v>79</v>
      </c>
      <c r="D80" s="55" t="s">
        <v>46</v>
      </c>
      <c r="E80" s="56">
        <v>8358</v>
      </c>
      <c r="F80" s="56"/>
      <c r="G80" s="56"/>
      <c r="H80" s="56">
        <f>SUM(E80,F80)-G80</f>
        <v>8358</v>
      </c>
      <c r="J80" s="111"/>
      <c r="K80" s="15"/>
      <c r="L80" s="46" t="s">
        <v>79</v>
      </c>
      <c r="M80" s="32" t="s">
        <v>46</v>
      </c>
      <c r="N80" s="71">
        <f t="shared" si="16"/>
        <v>8358</v>
      </c>
      <c r="O80" s="1">
        <v>14000</v>
      </c>
      <c r="P80" s="1"/>
      <c r="Q80" s="138">
        <f>SUM(N80,O80)-P80</f>
        <v>22358</v>
      </c>
      <c r="T80" s="118"/>
      <c r="U80" s="83"/>
      <c r="V80" s="85" t="s">
        <v>79</v>
      </c>
      <c r="W80" s="52" t="s">
        <v>46</v>
      </c>
      <c r="X80" s="74">
        <f t="shared" si="17"/>
        <v>22358</v>
      </c>
      <c r="Y80" s="53"/>
      <c r="Z80" s="53"/>
      <c r="AA80" s="112">
        <f t="shared" si="18"/>
        <v>22358</v>
      </c>
      <c r="AD80" s="118"/>
      <c r="AE80" s="83"/>
      <c r="AF80" s="85" t="s">
        <v>79</v>
      </c>
      <c r="AG80" s="52" t="s">
        <v>46</v>
      </c>
      <c r="AH80" s="74">
        <f t="shared" si="19"/>
        <v>22358</v>
      </c>
      <c r="AI80" s="53"/>
      <c r="AJ80" s="53"/>
      <c r="AK80" s="112">
        <f>SUM(AH80,AI80)-AJ80</f>
        <v>22358</v>
      </c>
      <c r="AN80" s="118"/>
      <c r="AO80" s="83"/>
      <c r="AP80" s="85" t="s">
        <v>79</v>
      </c>
      <c r="AQ80" s="52" t="s">
        <v>46</v>
      </c>
      <c r="AR80" s="74">
        <f t="shared" si="20"/>
        <v>22358</v>
      </c>
      <c r="AS80" s="53"/>
      <c r="AT80" s="53"/>
      <c r="AU80" s="112">
        <f>SUM(AR80,AS80)-AT80</f>
        <v>22358</v>
      </c>
      <c r="AX80" s="118"/>
      <c r="AY80" s="83"/>
      <c r="AZ80" s="85" t="s">
        <v>79</v>
      </c>
      <c r="BA80" s="52" t="s">
        <v>46</v>
      </c>
      <c r="BB80" s="74">
        <f t="shared" si="21"/>
        <v>22358</v>
      </c>
      <c r="BC80" s="53"/>
      <c r="BD80" s="53"/>
      <c r="BE80" s="112">
        <f>SUM(BB80,BC80)-BD80</f>
        <v>22358</v>
      </c>
      <c r="BH80" s="118"/>
      <c r="BI80" s="83"/>
      <c r="BJ80" s="85" t="s">
        <v>79</v>
      </c>
      <c r="BK80" s="52" t="s">
        <v>46</v>
      </c>
      <c r="BL80" s="74">
        <f t="shared" si="22"/>
        <v>22358</v>
      </c>
      <c r="BM80" s="53"/>
      <c r="BN80" s="53"/>
      <c r="BO80" s="112">
        <f>SUM(BL80,BM80)-BN80</f>
        <v>22358</v>
      </c>
      <c r="BR80" s="118"/>
      <c r="BS80" s="83"/>
      <c r="BT80" s="85" t="s">
        <v>79</v>
      </c>
      <c r="BU80" s="52" t="s">
        <v>46</v>
      </c>
      <c r="BV80" s="74">
        <f t="shared" si="23"/>
        <v>22358</v>
      </c>
      <c r="BW80" s="53"/>
      <c r="BX80" s="53"/>
      <c r="BY80" s="112">
        <f>SUM(BV80,BW80)-BX80</f>
        <v>22358</v>
      </c>
      <c r="CB80" s="118"/>
      <c r="CC80" s="83"/>
      <c r="CD80" s="85" t="s">
        <v>79</v>
      </c>
      <c r="CE80" s="52" t="s">
        <v>46</v>
      </c>
      <c r="CF80" s="74">
        <f t="shared" si="24"/>
        <v>22358</v>
      </c>
      <c r="CG80" s="53"/>
      <c r="CH80" s="53"/>
      <c r="CI80" s="112">
        <f>SUM(CF80,CG80)-CH80</f>
        <v>22358</v>
      </c>
    </row>
    <row r="81" spans="1:87" ht="30" customHeight="1">
      <c r="A81" s="13"/>
      <c r="B81" s="15"/>
      <c r="C81" s="14"/>
      <c r="D81" s="16"/>
      <c r="E81" s="17"/>
      <c r="F81" s="17"/>
      <c r="G81" s="17"/>
      <c r="H81" s="17"/>
      <c r="J81" s="111"/>
      <c r="K81" s="15"/>
      <c r="L81" s="46" t="s">
        <v>82</v>
      </c>
      <c r="M81" s="32" t="s">
        <v>15</v>
      </c>
      <c r="N81" s="71"/>
      <c r="O81" s="1">
        <v>4756</v>
      </c>
      <c r="P81" s="1"/>
      <c r="Q81" s="138">
        <f>SUM(N81,O81)-P81</f>
        <v>4756</v>
      </c>
      <c r="T81" s="118"/>
      <c r="U81" s="83"/>
      <c r="V81" s="46" t="s">
        <v>82</v>
      </c>
      <c r="W81" s="32" t="s">
        <v>15</v>
      </c>
      <c r="X81" s="74">
        <f t="shared" si="17"/>
        <v>4756</v>
      </c>
      <c r="Y81" s="53"/>
      <c r="Z81" s="53"/>
      <c r="AA81" s="112">
        <f t="shared" si="18"/>
        <v>4756</v>
      </c>
      <c r="AD81" s="118"/>
      <c r="AE81" s="83"/>
      <c r="AF81" s="152" t="s">
        <v>82</v>
      </c>
      <c r="AG81" s="32" t="s">
        <v>15</v>
      </c>
      <c r="AH81" s="74">
        <f t="shared" si="19"/>
        <v>4756</v>
      </c>
      <c r="AI81" s="53"/>
      <c r="AJ81" s="53"/>
      <c r="AK81" s="112"/>
      <c r="AN81" s="118"/>
      <c r="AO81" s="83"/>
      <c r="AP81" s="85"/>
      <c r="AQ81" s="52"/>
      <c r="AR81" s="74"/>
      <c r="AS81" s="53"/>
      <c r="AT81" s="53"/>
      <c r="AU81" s="112"/>
      <c r="AX81" s="118"/>
      <c r="AY81" s="83"/>
      <c r="AZ81" s="85"/>
      <c r="BA81" s="52"/>
      <c r="BB81" s="74"/>
      <c r="BC81" s="53"/>
      <c r="BD81" s="53"/>
      <c r="BE81" s="112"/>
      <c r="BH81" s="118"/>
      <c r="BI81" s="83"/>
      <c r="BJ81" s="85"/>
      <c r="BK81" s="52"/>
      <c r="BL81" s="74"/>
      <c r="BM81" s="53"/>
      <c r="BN81" s="53"/>
      <c r="BO81" s="112"/>
      <c r="BR81" s="118"/>
      <c r="BS81" s="83"/>
      <c r="BT81" s="85"/>
      <c r="BU81" s="52"/>
      <c r="BV81" s="74"/>
      <c r="BW81" s="53"/>
      <c r="BX81" s="53"/>
      <c r="BY81" s="112"/>
      <c r="CB81" s="118"/>
      <c r="CC81" s="83"/>
      <c r="CD81" s="85"/>
      <c r="CE81" s="52"/>
      <c r="CF81" s="74"/>
      <c r="CG81" s="53"/>
      <c r="CH81" s="53"/>
      <c r="CI81" s="112"/>
    </row>
    <row r="82" spans="1:87" ht="20.25" customHeight="1">
      <c r="A82" s="13"/>
      <c r="B82" s="15"/>
      <c r="C82" s="14" t="s">
        <v>80</v>
      </c>
      <c r="D82" s="16" t="s">
        <v>31</v>
      </c>
      <c r="E82" s="17">
        <v>760</v>
      </c>
      <c r="F82" s="17"/>
      <c r="G82" s="17"/>
      <c r="H82" s="17">
        <f>SUM(E82,F82)-G82</f>
        <v>760</v>
      </c>
      <c r="J82" s="111"/>
      <c r="K82" s="15"/>
      <c r="L82" s="46" t="s">
        <v>80</v>
      </c>
      <c r="M82" s="32" t="s">
        <v>31</v>
      </c>
      <c r="N82" s="71">
        <f t="shared" si="16"/>
        <v>760</v>
      </c>
      <c r="O82" s="1"/>
      <c r="P82" s="1"/>
      <c r="Q82" s="138">
        <f>SUM(N82,O82)-P82</f>
        <v>760</v>
      </c>
      <c r="T82" s="118"/>
      <c r="U82" s="83"/>
      <c r="V82" s="85" t="s">
        <v>80</v>
      </c>
      <c r="W82" s="52" t="s">
        <v>31</v>
      </c>
      <c r="X82" s="74">
        <f t="shared" si="17"/>
        <v>760</v>
      </c>
      <c r="Y82" s="53"/>
      <c r="Z82" s="53"/>
      <c r="AA82" s="112">
        <f t="shared" si="18"/>
        <v>760</v>
      </c>
      <c r="AD82" s="118"/>
      <c r="AE82" s="83"/>
      <c r="AF82" s="85" t="s">
        <v>80</v>
      </c>
      <c r="AG82" s="52" t="s">
        <v>31</v>
      </c>
      <c r="AH82" s="74">
        <f t="shared" si="19"/>
        <v>760</v>
      </c>
      <c r="AI82" s="53"/>
      <c r="AJ82" s="53"/>
      <c r="AK82" s="112">
        <f>SUM(AH82,AI82)-AJ82</f>
        <v>760</v>
      </c>
      <c r="AN82" s="118"/>
      <c r="AO82" s="83"/>
      <c r="AP82" s="85" t="s">
        <v>80</v>
      </c>
      <c r="AQ82" s="52" t="s">
        <v>31</v>
      </c>
      <c r="AR82" s="74">
        <f t="shared" si="20"/>
        <v>760</v>
      </c>
      <c r="AS82" s="53"/>
      <c r="AT82" s="53"/>
      <c r="AU82" s="112">
        <f>SUM(AR82,AS82)-AT82</f>
        <v>760</v>
      </c>
      <c r="AX82" s="118"/>
      <c r="AY82" s="83"/>
      <c r="AZ82" s="85" t="s">
        <v>80</v>
      </c>
      <c r="BA82" s="52" t="s">
        <v>31</v>
      </c>
      <c r="BB82" s="74">
        <f t="shared" si="21"/>
        <v>760</v>
      </c>
      <c r="BC82" s="53"/>
      <c r="BD82" s="53"/>
      <c r="BE82" s="112">
        <f>SUM(BB82,BC82)-BD82</f>
        <v>760</v>
      </c>
      <c r="BH82" s="118"/>
      <c r="BI82" s="83"/>
      <c r="BJ82" s="85" t="s">
        <v>80</v>
      </c>
      <c r="BK82" s="52" t="s">
        <v>31</v>
      </c>
      <c r="BL82" s="74">
        <f t="shared" si="22"/>
        <v>760</v>
      </c>
      <c r="BM82" s="53"/>
      <c r="BN82" s="53"/>
      <c r="BO82" s="112">
        <f>SUM(BL82,BM82)-BN82</f>
        <v>760</v>
      </c>
      <c r="BR82" s="118"/>
      <c r="BS82" s="83"/>
      <c r="BT82" s="85" t="s">
        <v>80</v>
      </c>
      <c r="BU82" s="52" t="s">
        <v>31</v>
      </c>
      <c r="BV82" s="74">
        <f t="shared" si="23"/>
        <v>760</v>
      </c>
      <c r="BW82" s="53"/>
      <c r="BX82" s="53"/>
      <c r="BY82" s="112">
        <f>SUM(BV82,BW82)-BX82</f>
        <v>760</v>
      </c>
      <c r="CB82" s="118"/>
      <c r="CC82" s="83"/>
      <c r="CD82" s="85" t="s">
        <v>80</v>
      </c>
      <c r="CE82" s="52" t="s">
        <v>31</v>
      </c>
      <c r="CF82" s="74">
        <f t="shared" si="24"/>
        <v>760</v>
      </c>
      <c r="CG82" s="53"/>
      <c r="CH82" s="53"/>
      <c r="CI82" s="112">
        <f>SUM(CF82,CG82)-CH82</f>
        <v>760</v>
      </c>
    </row>
    <row r="83" spans="1:87" s="21" customFormat="1" ht="25.5" customHeight="1">
      <c r="A83" s="13"/>
      <c r="B83" s="13">
        <v>80197</v>
      </c>
      <c r="C83" s="19"/>
      <c r="D83" s="20" t="s">
        <v>103</v>
      </c>
      <c r="E83" s="18">
        <f>SUM(E84)</f>
        <v>0</v>
      </c>
      <c r="F83" s="18"/>
      <c r="G83" s="18"/>
      <c r="H83" s="18">
        <f>SUM(H84)</f>
        <v>0</v>
      </c>
      <c r="J83" s="111"/>
      <c r="K83" s="13">
        <v>80197</v>
      </c>
      <c r="L83" s="163"/>
      <c r="M83" s="164" t="s">
        <v>103</v>
      </c>
      <c r="N83" s="165">
        <f t="shared" si="16"/>
        <v>0</v>
      </c>
      <c r="O83" s="165">
        <f>SUM(O84)</f>
        <v>13974</v>
      </c>
      <c r="P83" s="165">
        <f>SUM(J83)</f>
        <v>0</v>
      </c>
      <c r="Q83" s="166">
        <f>SUM(Q84)</f>
        <v>13974</v>
      </c>
      <c r="T83" s="111"/>
      <c r="U83" s="13">
        <v>80197</v>
      </c>
      <c r="V83" s="163"/>
      <c r="W83" s="164" t="s">
        <v>103</v>
      </c>
      <c r="X83" s="74">
        <f t="shared" si="17"/>
        <v>13974</v>
      </c>
      <c r="Y83" s="169"/>
      <c r="Z83" s="169"/>
      <c r="AA83" s="170">
        <f t="shared" si="18"/>
        <v>13974</v>
      </c>
      <c r="AD83" s="111"/>
      <c r="AE83" s="172">
        <v>80197</v>
      </c>
      <c r="AF83" s="173"/>
      <c r="AG83" s="164" t="s">
        <v>103</v>
      </c>
      <c r="AH83" s="88">
        <f>SUM(AA83)</f>
        <v>13974</v>
      </c>
      <c r="AI83" s="142"/>
      <c r="AJ83" s="142"/>
      <c r="AK83" s="143">
        <f>SUM(AK84)</f>
        <v>0</v>
      </c>
      <c r="AN83" s="111"/>
      <c r="AO83" s="13">
        <v>80195</v>
      </c>
      <c r="AP83" s="140"/>
      <c r="AQ83" s="141" t="s">
        <v>60</v>
      </c>
      <c r="AR83" s="88">
        <f t="shared" si="20"/>
        <v>0</v>
      </c>
      <c r="AS83" s="142"/>
      <c r="AT83" s="142"/>
      <c r="AU83" s="143">
        <f>SUM(AU84)</f>
        <v>0</v>
      </c>
      <c r="AX83" s="111"/>
      <c r="AY83" s="13">
        <v>80195</v>
      </c>
      <c r="AZ83" s="140"/>
      <c r="BA83" s="141" t="s">
        <v>60</v>
      </c>
      <c r="BB83" s="88">
        <f t="shared" si="21"/>
        <v>0</v>
      </c>
      <c r="BC83" s="142"/>
      <c r="BD83" s="142"/>
      <c r="BE83" s="143">
        <f>SUM(BE84)</f>
        <v>0</v>
      </c>
      <c r="BH83" s="111"/>
      <c r="BI83" s="13">
        <v>80195</v>
      </c>
      <c r="BJ83" s="140"/>
      <c r="BK83" s="141" t="s">
        <v>60</v>
      </c>
      <c r="BL83" s="88">
        <f t="shared" si="22"/>
        <v>0</v>
      </c>
      <c r="BM83" s="142"/>
      <c r="BN83" s="142"/>
      <c r="BO83" s="143">
        <f>SUM(BO84)</f>
        <v>0</v>
      </c>
      <c r="BR83" s="111"/>
      <c r="BS83" s="13">
        <v>80195</v>
      </c>
      <c r="BT83" s="140"/>
      <c r="BU83" s="141" t="s">
        <v>60</v>
      </c>
      <c r="BV83" s="88">
        <f t="shared" si="23"/>
        <v>0</v>
      </c>
      <c r="BW83" s="142"/>
      <c r="BX83" s="142"/>
      <c r="BY83" s="143">
        <f>SUM(BY84)</f>
        <v>0</v>
      </c>
      <c r="CB83" s="111"/>
      <c r="CC83" s="13">
        <v>80195</v>
      </c>
      <c r="CD83" s="140"/>
      <c r="CE83" s="141" t="s">
        <v>60</v>
      </c>
      <c r="CF83" s="88">
        <f t="shared" si="24"/>
        <v>0</v>
      </c>
      <c r="CG83" s="142"/>
      <c r="CH83" s="142"/>
      <c r="CI83" s="143">
        <f>SUM(CI84)</f>
        <v>0</v>
      </c>
    </row>
    <row r="84" spans="1:87" s="21" customFormat="1" ht="31.5" customHeight="1" thickBot="1">
      <c r="A84" s="13"/>
      <c r="B84" s="13"/>
      <c r="C84" s="19"/>
      <c r="D84" s="16"/>
      <c r="E84" s="18"/>
      <c r="F84" s="18"/>
      <c r="G84" s="18"/>
      <c r="H84" s="18"/>
      <c r="J84" s="111"/>
      <c r="K84" s="13"/>
      <c r="L84" s="19">
        <v>2380</v>
      </c>
      <c r="M84" s="16" t="s">
        <v>107</v>
      </c>
      <c r="N84" s="162">
        <f t="shared" si="16"/>
        <v>0</v>
      </c>
      <c r="O84" s="18">
        <f>11857+2117</f>
        <v>13974</v>
      </c>
      <c r="P84" s="18"/>
      <c r="Q84" s="116">
        <f>SUM(N84,O84)-P84</f>
        <v>13974</v>
      </c>
      <c r="T84" s="111"/>
      <c r="U84" s="13"/>
      <c r="V84" s="19">
        <v>2380</v>
      </c>
      <c r="W84" s="16" t="s">
        <v>107</v>
      </c>
      <c r="X84" s="76">
        <f t="shared" si="17"/>
        <v>13974</v>
      </c>
      <c r="Y84" s="171"/>
      <c r="Z84" s="171"/>
      <c r="AA84" s="170">
        <f t="shared" si="18"/>
        <v>13974</v>
      </c>
      <c r="AD84" s="111"/>
      <c r="AE84" s="172"/>
      <c r="AF84" s="174">
        <v>2380</v>
      </c>
      <c r="AG84" s="16" t="s">
        <v>107</v>
      </c>
      <c r="AH84" s="88">
        <f>SUM(AA84)</f>
        <v>13974</v>
      </c>
      <c r="AI84" s="155"/>
      <c r="AJ84" s="155"/>
      <c r="AK84" s="156"/>
      <c r="AN84" s="111"/>
      <c r="AO84" s="13"/>
      <c r="AP84" s="154">
        <v>213</v>
      </c>
      <c r="AQ84" s="68" t="s">
        <v>65</v>
      </c>
      <c r="AR84" s="90">
        <f t="shared" si="20"/>
        <v>0</v>
      </c>
      <c r="AS84" s="155"/>
      <c r="AT84" s="155"/>
      <c r="AU84" s="156"/>
      <c r="AX84" s="111"/>
      <c r="AY84" s="13"/>
      <c r="AZ84" s="154">
        <v>213</v>
      </c>
      <c r="BA84" s="68" t="s">
        <v>65</v>
      </c>
      <c r="BB84" s="90">
        <f t="shared" si="21"/>
        <v>0</v>
      </c>
      <c r="BC84" s="155"/>
      <c r="BD84" s="155"/>
      <c r="BE84" s="156"/>
      <c r="BH84" s="111"/>
      <c r="BI84" s="13"/>
      <c r="BJ84" s="154">
        <v>213</v>
      </c>
      <c r="BK84" s="68" t="s">
        <v>65</v>
      </c>
      <c r="BL84" s="90">
        <f t="shared" si="22"/>
        <v>0</v>
      </c>
      <c r="BM84" s="155"/>
      <c r="BN84" s="155"/>
      <c r="BO84" s="156"/>
      <c r="BR84" s="111"/>
      <c r="BS84" s="13"/>
      <c r="BT84" s="154">
        <v>213</v>
      </c>
      <c r="BU84" s="68" t="s">
        <v>65</v>
      </c>
      <c r="BV84" s="90">
        <f t="shared" si="23"/>
        <v>0</v>
      </c>
      <c r="BW84" s="155"/>
      <c r="BX84" s="155"/>
      <c r="BY84" s="156"/>
      <c r="CB84" s="111"/>
      <c r="CC84" s="13"/>
      <c r="CD84" s="154">
        <v>213</v>
      </c>
      <c r="CE84" s="68" t="s">
        <v>65</v>
      </c>
      <c r="CF84" s="90">
        <f t="shared" si="24"/>
        <v>0</v>
      </c>
      <c r="CG84" s="155"/>
      <c r="CH84" s="155"/>
      <c r="CI84" s="156"/>
    </row>
    <row r="85" spans="1:87" ht="21" customHeight="1" thickBot="1">
      <c r="A85" s="10">
        <v>851</v>
      </c>
      <c r="B85" s="22"/>
      <c r="C85" s="22"/>
      <c r="D85" s="23" t="s">
        <v>49</v>
      </c>
      <c r="E85" s="2">
        <f>E86</f>
        <v>865006</v>
      </c>
      <c r="F85" s="2"/>
      <c r="G85" s="2"/>
      <c r="H85" s="2">
        <f>+H86</f>
        <v>865006</v>
      </c>
      <c r="J85" s="82">
        <v>851</v>
      </c>
      <c r="K85" s="78"/>
      <c r="L85" s="78"/>
      <c r="M85" s="79" t="s">
        <v>49</v>
      </c>
      <c r="N85" s="80">
        <f t="shared" si="16"/>
        <v>865006</v>
      </c>
      <c r="O85" s="80">
        <f>SUM(O86)</f>
        <v>0</v>
      </c>
      <c r="P85" s="80">
        <f>SUM(P86)</f>
        <v>0</v>
      </c>
      <c r="Q85" s="81">
        <f>+Q86</f>
        <v>865006</v>
      </c>
      <c r="T85" s="82">
        <v>851</v>
      </c>
      <c r="U85" s="78"/>
      <c r="V85" s="78"/>
      <c r="W85" s="79" t="s">
        <v>49</v>
      </c>
      <c r="X85" s="80">
        <f t="shared" si="17"/>
        <v>865006</v>
      </c>
      <c r="Y85" s="80">
        <f>SUM(Y86)</f>
        <v>0</v>
      </c>
      <c r="Z85" s="80">
        <f>SUM(Z86)</f>
        <v>0</v>
      </c>
      <c r="AA85" s="81">
        <f>+AA86</f>
        <v>865006</v>
      </c>
      <c r="AD85" s="82">
        <v>851</v>
      </c>
      <c r="AE85" s="78"/>
      <c r="AF85" s="78"/>
      <c r="AG85" s="79" t="s">
        <v>49</v>
      </c>
      <c r="AH85" s="80">
        <f t="shared" si="19"/>
        <v>865006</v>
      </c>
      <c r="AI85" s="80">
        <f>SUM(AI86)</f>
        <v>0</v>
      </c>
      <c r="AJ85" s="80">
        <f>SUM(AJ86)</f>
        <v>0</v>
      </c>
      <c r="AK85" s="81">
        <f>+AK86</f>
        <v>865006</v>
      </c>
      <c r="AN85" s="82">
        <v>851</v>
      </c>
      <c r="AO85" s="78"/>
      <c r="AP85" s="78"/>
      <c r="AQ85" s="79" t="s">
        <v>49</v>
      </c>
      <c r="AR85" s="80">
        <f t="shared" si="20"/>
        <v>865006</v>
      </c>
      <c r="AS85" s="80">
        <f>SUM(AS86)</f>
        <v>0</v>
      </c>
      <c r="AT85" s="80">
        <f>SUM(AT86)</f>
        <v>0</v>
      </c>
      <c r="AU85" s="81">
        <f>+AU86</f>
        <v>865006</v>
      </c>
      <c r="AX85" s="82">
        <v>851</v>
      </c>
      <c r="AY85" s="78"/>
      <c r="AZ85" s="78"/>
      <c r="BA85" s="79" t="s">
        <v>49</v>
      </c>
      <c r="BB85" s="80">
        <f t="shared" si="21"/>
        <v>865006</v>
      </c>
      <c r="BC85" s="80">
        <f>SUM(BC86)</f>
        <v>0</v>
      </c>
      <c r="BD85" s="80">
        <f>SUM(BD86)</f>
        <v>0</v>
      </c>
      <c r="BE85" s="81">
        <f>+BE86</f>
        <v>865006</v>
      </c>
      <c r="BH85" s="82">
        <v>851</v>
      </c>
      <c r="BI85" s="78"/>
      <c r="BJ85" s="78"/>
      <c r="BK85" s="79" t="s">
        <v>49</v>
      </c>
      <c r="BL85" s="80">
        <f t="shared" si="22"/>
        <v>865006</v>
      </c>
      <c r="BM85" s="80">
        <f>SUM(BM86)</f>
        <v>0</v>
      </c>
      <c r="BN85" s="80">
        <f>SUM(BN86)</f>
        <v>0</v>
      </c>
      <c r="BO85" s="81">
        <f>+BO86</f>
        <v>865006</v>
      </c>
      <c r="BR85" s="82">
        <v>851</v>
      </c>
      <c r="BS85" s="78"/>
      <c r="BT85" s="78"/>
      <c r="BU85" s="79" t="s">
        <v>49</v>
      </c>
      <c r="BV85" s="80">
        <f t="shared" si="23"/>
        <v>865006</v>
      </c>
      <c r="BW85" s="80">
        <f>SUM(BW86)</f>
        <v>0</v>
      </c>
      <c r="BX85" s="80">
        <f>SUM(BX86)</f>
        <v>0</v>
      </c>
      <c r="BY85" s="81">
        <f>+BY86</f>
        <v>865006</v>
      </c>
      <c r="CB85" s="82">
        <v>851</v>
      </c>
      <c r="CC85" s="78"/>
      <c r="CD85" s="78"/>
      <c r="CE85" s="79" t="s">
        <v>49</v>
      </c>
      <c r="CF85" s="80">
        <f t="shared" si="24"/>
        <v>865006</v>
      </c>
      <c r="CG85" s="80">
        <f>SUM(CG86)</f>
        <v>0</v>
      </c>
      <c r="CH85" s="80">
        <f>SUM(CH86)</f>
        <v>0</v>
      </c>
      <c r="CI85" s="81">
        <f>+CI86</f>
        <v>865006</v>
      </c>
    </row>
    <row r="86" spans="1:87" ht="42.75" customHeight="1">
      <c r="A86" s="13"/>
      <c r="B86" s="15">
        <v>85156</v>
      </c>
      <c r="C86" s="48"/>
      <c r="D86" s="49" t="s">
        <v>50</v>
      </c>
      <c r="E86" s="50">
        <f>E87</f>
        <v>865006</v>
      </c>
      <c r="F86" s="50"/>
      <c r="G86" s="50"/>
      <c r="H86" s="50">
        <f>H87</f>
        <v>865006</v>
      </c>
      <c r="J86" s="111"/>
      <c r="K86" s="122">
        <v>85156</v>
      </c>
      <c r="L86" s="122"/>
      <c r="M86" s="123" t="s">
        <v>50</v>
      </c>
      <c r="N86" s="124">
        <f>SUM(H86)</f>
        <v>865006</v>
      </c>
      <c r="O86" s="125">
        <f>SUM(O87)</f>
        <v>0</v>
      </c>
      <c r="P86" s="125">
        <f>SUM(P87)</f>
        <v>0</v>
      </c>
      <c r="Q86" s="126">
        <f>Q87</f>
        <v>865006</v>
      </c>
      <c r="T86" s="111"/>
      <c r="U86" s="122">
        <v>85156</v>
      </c>
      <c r="V86" s="122"/>
      <c r="W86" s="123" t="s">
        <v>50</v>
      </c>
      <c r="X86" s="124">
        <f t="shared" si="17"/>
        <v>865006</v>
      </c>
      <c r="Y86" s="125">
        <f>SUM(Y87)</f>
        <v>0</v>
      </c>
      <c r="Z86" s="125">
        <f>SUM(Z87)</f>
        <v>0</v>
      </c>
      <c r="AA86" s="126">
        <f>AA87</f>
        <v>865006</v>
      </c>
      <c r="AD86" s="111"/>
      <c r="AE86" s="122">
        <v>85156</v>
      </c>
      <c r="AF86" s="122"/>
      <c r="AG86" s="123" t="s">
        <v>50</v>
      </c>
      <c r="AH86" s="124">
        <f t="shared" si="19"/>
        <v>865006</v>
      </c>
      <c r="AI86" s="125">
        <f>SUM(AI87)</f>
        <v>0</v>
      </c>
      <c r="AJ86" s="125">
        <f>SUM(AJ87)</f>
        <v>0</v>
      </c>
      <c r="AK86" s="126">
        <f>AK87</f>
        <v>865006</v>
      </c>
      <c r="AN86" s="111"/>
      <c r="AO86" s="122">
        <v>85156</v>
      </c>
      <c r="AP86" s="122"/>
      <c r="AQ86" s="123" t="s">
        <v>50</v>
      </c>
      <c r="AR86" s="124">
        <f t="shared" si="20"/>
        <v>865006</v>
      </c>
      <c r="AS86" s="125">
        <f>SUM(AS87)</f>
        <v>0</v>
      </c>
      <c r="AT86" s="125">
        <f>SUM(AT87)</f>
        <v>0</v>
      </c>
      <c r="AU86" s="126">
        <f>AU87</f>
        <v>865006</v>
      </c>
      <c r="AX86" s="111"/>
      <c r="AY86" s="122">
        <v>85156</v>
      </c>
      <c r="AZ86" s="122"/>
      <c r="BA86" s="123" t="s">
        <v>50</v>
      </c>
      <c r="BB86" s="124">
        <f t="shared" si="21"/>
        <v>865006</v>
      </c>
      <c r="BC86" s="125">
        <f>SUM(BC87)</f>
        <v>0</v>
      </c>
      <c r="BD86" s="125">
        <f>SUM(BD87)</f>
        <v>0</v>
      </c>
      <c r="BE86" s="126">
        <f>BE87</f>
        <v>865006</v>
      </c>
      <c r="BH86" s="111"/>
      <c r="BI86" s="122">
        <v>85156</v>
      </c>
      <c r="BJ86" s="122"/>
      <c r="BK86" s="123" t="s">
        <v>50</v>
      </c>
      <c r="BL86" s="124">
        <f t="shared" si="22"/>
        <v>865006</v>
      </c>
      <c r="BM86" s="125">
        <f>SUM(BM87)</f>
        <v>0</v>
      </c>
      <c r="BN86" s="125">
        <f>SUM(BN87)</f>
        <v>0</v>
      </c>
      <c r="BO86" s="126">
        <f>BO87</f>
        <v>865006</v>
      </c>
      <c r="BR86" s="111"/>
      <c r="BS86" s="122">
        <v>85156</v>
      </c>
      <c r="BT86" s="122"/>
      <c r="BU86" s="123" t="s">
        <v>50</v>
      </c>
      <c r="BV86" s="124">
        <f t="shared" si="23"/>
        <v>865006</v>
      </c>
      <c r="BW86" s="125">
        <f>SUM(BW87)</f>
        <v>0</v>
      </c>
      <c r="BX86" s="125">
        <f>SUM(BX87)</f>
        <v>0</v>
      </c>
      <c r="BY86" s="126">
        <f>BY87</f>
        <v>865006</v>
      </c>
      <c r="CB86" s="111"/>
      <c r="CC86" s="122">
        <v>85156</v>
      </c>
      <c r="CD86" s="122"/>
      <c r="CE86" s="123" t="s">
        <v>50</v>
      </c>
      <c r="CF86" s="124">
        <f t="shared" si="24"/>
        <v>865006</v>
      </c>
      <c r="CG86" s="125">
        <f>SUM(CG87)</f>
        <v>0</v>
      </c>
      <c r="CH86" s="125">
        <f>SUM(CH87)</f>
        <v>0</v>
      </c>
      <c r="CI86" s="126">
        <f>CI87</f>
        <v>865006</v>
      </c>
    </row>
    <row r="87" spans="1:87" ht="54.75" customHeight="1" thickBot="1">
      <c r="A87" s="13"/>
      <c r="B87" s="15"/>
      <c r="C87" s="54">
        <v>2110</v>
      </c>
      <c r="D87" s="55" t="s">
        <v>64</v>
      </c>
      <c r="E87" s="56">
        <v>865006</v>
      </c>
      <c r="F87" s="56"/>
      <c r="G87" s="56"/>
      <c r="H87" s="56">
        <f>SUM(E87,F87)-G87</f>
        <v>865006</v>
      </c>
      <c r="J87" s="118"/>
      <c r="K87" s="15"/>
      <c r="L87" s="84">
        <v>2110</v>
      </c>
      <c r="M87" s="16" t="s">
        <v>64</v>
      </c>
      <c r="N87" s="86">
        <f t="shared" si="16"/>
        <v>865006</v>
      </c>
      <c r="O87" s="17"/>
      <c r="P87" s="17"/>
      <c r="Q87" s="116">
        <f>SUM(N87,O87)-P87</f>
        <v>865006</v>
      </c>
      <c r="T87" s="111"/>
      <c r="U87" s="15"/>
      <c r="V87" s="15">
        <v>2110</v>
      </c>
      <c r="W87" s="16" t="s">
        <v>64</v>
      </c>
      <c r="X87" s="86">
        <f t="shared" si="17"/>
        <v>865006</v>
      </c>
      <c r="Y87" s="17"/>
      <c r="Z87" s="17"/>
      <c r="AA87" s="116">
        <f>SUM(X87,Y87)-Z87</f>
        <v>865006</v>
      </c>
      <c r="AD87" s="111"/>
      <c r="AE87" s="15"/>
      <c r="AF87" s="15">
        <v>2110</v>
      </c>
      <c r="AG87" s="16" t="s">
        <v>64</v>
      </c>
      <c r="AH87" s="86">
        <f t="shared" si="19"/>
        <v>865006</v>
      </c>
      <c r="AI87" s="17"/>
      <c r="AJ87" s="17"/>
      <c r="AK87" s="116">
        <f>SUM(AH87,AI87)-AJ87</f>
        <v>865006</v>
      </c>
      <c r="AN87" s="111"/>
      <c r="AO87" s="15"/>
      <c r="AP87" s="15">
        <v>2110</v>
      </c>
      <c r="AQ87" s="16" t="s">
        <v>64</v>
      </c>
      <c r="AR87" s="86">
        <f t="shared" si="20"/>
        <v>865006</v>
      </c>
      <c r="AS87" s="17"/>
      <c r="AT87" s="17"/>
      <c r="AU87" s="116">
        <f>SUM(AR87,AS87)-AT87</f>
        <v>865006</v>
      </c>
      <c r="AX87" s="111"/>
      <c r="AY87" s="15"/>
      <c r="AZ87" s="15">
        <v>2110</v>
      </c>
      <c r="BA87" s="16" t="s">
        <v>64</v>
      </c>
      <c r="BB87" s="86">
        <f t="shared" si="21"/>
        <v>865006</v>
      </c>
      <c r="BC87" s="17"/>
      <c r="BD87" s="17"/>
      <c r="BE87" s="116">
        <f>SUM(BB87,BC87)-BD87</f>
        <v>865006</v>
      </c>
      <c r="BH87" s="111"/>
      <c r="BI87" s="15"/>
      <c r="BJ87" s="15">
        <v>2110</v>
      </c>
      <c r="BK87" s="16" t="s">
        <v>64</v>
      </c>
      <c r="BL87" s="86">
        <f t="shared" si="22"/>
        <v>865006</v>
      </c>
      <c r="BM87" s="17"/>
      <c r="BN87" s="17"/>
      <c r="BO87" s="116">
        <f>SUM(BL87,BM87)-BN87</f>
        <v>865006</v>
      </c>
      <c r="BR87" s="111"/>
      <c r="BS87" s="15"/>
      <c r="BT87" s="15">
        <v>2110</v>
      </c>
      <c r="BU87" s="16" t="s">
        <v>64</v>
      </c>
      <c r="BV87" s="86">
        <f t="shared" si="23"/>
        <v>865006</v>
      </c>
      <c r="BW87" s="17"/>
      <c r="BX87" s="17"/>
      <c r="BY87" s="116">
        <f>SUM(BV87,BW87)-BX87</f>
        <v>865006</v>
      </c>
      <c r="CB87" s="111"/>
      <c r="CC87" s="15"/>
      <c r="CD87" s="15">
        <v>2110</v>
      </c>
      <c r="CE87" s="16" t="s">
        <v>64</v>
      </c>
      <c r="CF87" s="86">
        <f t="shared" si="24"/>
        <v>865006</v>
      </c>
      <c r="CG87" s="17"/>
      <c r="CH87" s="17"/>
      <c r="CI87" s="116">
        <f>SUM(CF87,CG87)-CH87</f>
        <v>865006</v>
      </c>
    </row>
    <row r="88" spans="1:87" ht="19.5" customHeight="1" thickBot="1">
      <c r="A88" s="10">
        <v>852</v>
      </c>
      <c r="B88" s="22"/>
      <c r="C88" s="22"/>
      <c r="D88" s="23" t="s">
        <v>76</v>
      </c>
      <c r="E88" s="2">
        <f>E89+E93</f>
        <v>1241300</v>
      </c>
      <c r="F88" s="2"/>
      <c r="G88" s="2"/>
      <c r="H88" s="2">
        <f>SUM(H89,H93)</f>
        <v>1241300</v>
      </c>
      <c r="J88" s="82">
        <v>852</v>
      </c>
      <c r="K88" s="78"/>
      <c r="L88" s="78"/>
      <c r="M88" s="79" t="s">
        <v>76</v>
      </c>
      <c r="N88" s="80">
        <f t="shared" si="16"/>
        <v>1241300</v>
      </c>
      <c r="O88" s="80">
        <f>SUM(O89,O93)</f>
        <v>0</v>
      </c>
      <c r="P88" s="80">
        <f>SUM(P89,P93)</f>
        <v>0</v>
      </c>
      <c r="Q88" s="81">
        <f>SUM(Q89,Q93)</f>
        <v>1241300</v>
      </c>
      <c r="T88" s="82">
        <v>852</v>
      </c>
      <c r="U88" s="78"/>
      <c r="V88" s="78"/>
      <c r="W88" s="79" t="s">
        <v>76</v>
      </c>
      <c r="X88" s="80">
        <f t="shared" si="17"/>
        <v>1241300</v>
      </c>
      <c r="Y88" s="80">
        <f>SUM(Y89,Y93)</f>
        <v>0</v>
      </c>
      <c r="Z88" s="80">
        <f>SUM(Z89,Z93)</f>
        <v>0</v>
      </c>
      <c r="AA88" s="81">
        <f>SUM(AA89,AA93)</f>
        <v>1241300</v>
      </c>
      <c r="AD88" s="82">
        <v>852</v>
      </c>
      <c r="AE88" s="78"/>
      <c r="AF88" s="78"/>
      <c r="AG88" s="79" t="s">
        <v>76</v>
      </c>
      <c r="AH88" s="80">
        <f t="shared" si="19"/>
        <v>1241300</v>
      </c>
      <c r="AI88" s="80">
        <f>SUM(AI89,AI93)</f>
        <v>0</v>
      </c>
      <c r="AJ88" s="80">
        <f>SUM(AJ89,AJ93)</f>
        <v>0</v>
      </c>
      <c r="AK88" s="81">
        <f>SUM(AK89,AK93)</f>
        <v>1241300</v>
      </c>
      <c r="AN88" s="82">
        <v>852</v>
      </c>
      <c r="AO88" s="78"/>
      <c r="AP88" s="78"/>
      <c r="AQ88" s="79" t="s">
        <v>76</v>
      </c>
      <c r="AR88" s="80">
        <f t="shared" si="20"/>
        <v>1241300</v>
      </c>
      <c r="AS88" s="80">
        <f>SUM(AS89,AS93)</f>
        <v>0</v>
      </c>
      <c r="AT88" s="80">
        <f>SUM(AT89,AT93)</f>
        <v>0</v>
      </c>
      <c r="AU88" s="81">
        <f>SUM(AU89,AU93)</f>
        <v>1241300</v>
      </c>
      <c r="AX88" s="82">
        <v>852</v>
      </c>
      <c r="AY88" s="78"/>
      <c r="AZ88" s="78"/>
      <c r="BA88" s="79" t="s">
        <v>76</v>
      </c>
      <c r="BB88" s="80">
        <f t="shared" si="21"/>
        <v>1241300</v>
      </c>
      <c r="BC88" s="80">
        <f>SUM(BC89,BC93)</f>
        <v>0</v>
      </c>
      <c r="BD88" s="80">
        <f>SUM(BD89,BD93)</f>
        <v>0</v>
      </c>
      <c r="BE88" s="81">
        <f>SUM(BE89,BE93)</f>
        <v>1241300</v>
      </c>
      <c r="BH88" s="82">
        <v>852</v>
      </c>
      <c r="BI88" s="78"/>
      <c r="BJ88" s="78"/>
      <c r="BK88" s="79" t="s">
        <v>76</v>
      </c>
      <c r="BL88" s="80">
        <f t="shared" si="22"/>
        <v>1241300</v>
      </c>
      <c r="BM88" s="80">
        <f>SUM(BM89,BM93)</f>
        <v>0</v>
      </c>
      <c r="BN88" s="80">
        <f>SUM(BN89,BN93)</f>
        <v>0</v>
      </c>
      <c r="BO88" s="81">
        <f>SUM(BO89,BO93)</f>
        <v>1241300</v>
      </c>
      <c r="BR88" s="82">
        <v>852</v>
      </c>
      <c r="BS88" s="78"/>
      <c r="BT88" s="78"/>
      <c r="BU88" s="79" t="s">
        <v>76</v>
      </c>
      <c r="BV88" s="80">
        <f t="shared" si="23"/>
        <v>1241300</v>
      </c>
      <c r="BW88" s="80">
        <f>SUM(BW89,BW93)</f>
        <v>0</v>
      </c>
      <c r="BX88" s="80">
        <f>SUM(BX89,BX93)</f>
        <v>0</v>
      </c>
      <c r="BY88" s="81">
        <f>SUM(BY89,BY93)</f>
        <v>1241300</v>
      </c>
      <c r="CB88" s="82">
        <v>852</v>
      </c>
      <c r="CC88" s="78"/>
      <c r="CD88" s="78"/>
      <c r="CE88" s="79" t="s">
        <v>76</v>
      </c>
      <c r="CF88" s="80">
        <f t="shared" si="24"/>
        <v>1241300</v>
      </c>
      <c r="CG88" s="80">
        <f>SUM(CG89,CG93)</f>
        <v>0</v>
      </c>
      <c r="CH88" s="80">
        <f>SUM(CH89,CH93)</f>
        <v>0</v>
      </c>
      <c r="CI88" s="81">
        <f>SUM(CI89,CI93)</f>
        <v>1241300</v>
      </c>
    </row>
    <row r="89" spans="1:87" ht="28.5" customHeight="1">
      <c r="A89" s="13"/>
      <c r="B89" s="15">
        <v>85201</v>
      </c>
      <c r="C89" s="48"/>
      <c r="D89" s="49" t="s">
        <v>51</v>
      </c>
      <c r="E89" s="50">
        <f>E90+E91+E92</f>
        <v>1228900</v>
      </c>
      <c r="F89" s="50"/>
      <c r="G89" s="50"/>
      <c r="H89" s="50">
        <f>SUM(H90:H92)</f>
        <v>1228900</v>
      </c>
      <c r="J89" s="111"/>
      <c r="K89" s="122">
        <v>85201</v>
      </c>
      <c r="L89" s="122"/>
      <c r="M89" s="123" t="s">
        <v>51</v>
      </c>
      <c r="N89" s="124">
        <f t="shared" si="16"/>
        <v>1228900</v>
      </c>
      <c r="O89" s="125">
        <f>SUM(O90:O92)</f>
        <v>0</v>
      </c>
      <c r="P89" s="125">
        <f>SUM(P90:P92)</f>
        <v>0</v>
      </c>
      <c r="Q89" s="126">
        <f>SUM(Q90:Q92)</f>
        <v>1228900</v>
      </c>
      <c r="T89" s="111"/>
      <c r="U89" s="122">
        <v>85201</v>
      </c>
      <c r="V89" s="122"/>
      <c r="W89" s="123" t="s">
        <v>51</v>
      </c>
      <c r="X89" s="124">
        <f t="shared" si="17"/>
        <v>1228900</v>
      </c>
      <c r="Y89" s="125">
        <f>SUM(Y90:Y92)</f>
        <v>0</v>
      </c>
      <c r="Z89" s="125">
        <f>SUM(Z90:Z92)</f>
        <v>0</v>
      </c>
      <c r="AA89" s="126">
        <f>SUM(AA90:AA92)</f>
        <v>1228900</v>
      </c>
      <c r="AD89" s="111"/>
      <c r="AE89" s="122">
        <v>85201</v>
      </c>
      <c r="AF89" s="122"/>
      <c r="AG89" s="123" t="s">
        <v>51</v>
      </c>
      <c r="AH89" s="124">
        <f t="shared" si="19"/>
        <v>1228900</v>
      </c>
      <c r="AI89" s="125">
        <f>SUM(AI90:AI92)</f>
        <v>0</v>
      </c>
      <c r="AJ89" s="125">
        <f>SUM(AJ90:AJ92)</f>
        <v>0</v>
      </c>
      <c r="AK89" s="126">
        <f>SUM(AK90:AK92)</f>
        <v>1228900</v>
      </c>
      <c r="AN89" s="111"/>
      <c r="AO89" s="122">
        <v>85201</v>
      </c>
      <c r="AP89" s="122"/>
      <c r="AQ89" s="123" t="s">
        <v>51</v>
      </c>
      <c r="AR89" s="124">
        <f t="shared" si="20"/>
        <v>1228900</v>
      </c>
      <c r="AS89" s="125">
        <f>SUM(AS90:AS92)</f>
        <v>0</v>
      </c>
      <c r="AT89" s="125">
        <f>SUM(AT90:AT92)</f>
        <v>0</v>
      </c>
      <c r="AU89" s="126">
        <f>SUM(AU90:AU92)</f>
        <v>1228900</v>
      </c>
      <c r="AX89" s="111"/>
      <c r="AY89" s="122">
        <v>85201</v>
      </c>
      <c r="AZ89" s="122"/>
      <c r="BA89" s="123" t="s">
        <v>51</v>
      </c>
      <c r="BB89" s="124">
        <f t="shared" si="21"/>
        <v>1228900</v>
      </c>
      <c r="BC89" s="125">
        <f>SUM(BC90:BC92)</f>
        <v>0</v>
      </c>
      <c r="BD89" s="125">
        <f>SUM(BD90:BD92)</f>
        <v>0</v>
      </c>
      <c r="BE89" s="126">
        <f>SUM(BE90:BE92)</f>
        <v>1228900</v>
      </c>
      <c r="BH89" s="111"/>
      <c r="BI89" s="122">
        <v>85201</v>
      </c>
      <c r="BJ89" s="122"/>
      <c r="BK89" s="123" t="s">
        <v>51</v>
      </c>
      <c r="BL89" s="124">
        <f t="shared" si="22"/>
        <v>1228900</v>
      </c>
      <c r="BM89" s="125">
        <f>SUM(BM90:BM92)</f>
        <v>0</v>
      </c>
      <c r="BN89" s="125">
        <f>SUM(BN90:BN92)</f>
        <v>0</v>
      </c>
      <c r="BO89" s="126">
        <f>SUM(BO90:BO92)</f>
        <v>1228900</v>
      </c>
      <c r="BR89" s="111"/>
      <c r="BS89" s="122">
        <v>85201</v>
      </c>
      <c r="BT89" s="122"/>
      <c r="BU89" s="123" t="s">
        <v>51</v>
      </c>
      <c r="BV89" s="124">
        <f t="shared" si="23"/>
        <v>1228900</v>
      </c>
      <c r="BW89" s="125">
        <f>SUM(BW90:BW92)</f>
        <v>0</v>
      </c>
      <c r="BX89" s="125">
        <f>SUM(BX90:BX92)</f>
        <v>0</v>
      </c>
      <c r="BY89" s="126">
        <f>SUM(BY90:BY92)</f>
        <v>1228900</v>
      </c>
      <c r="CB89" s="111"/>
      <c r="CC89" s="122">
        <v>85201</v>
      </c>
      <c r="CD89" s="122"/>
      <c r="CE89" s="123" t="s">
        <v>51</v>
      </c>
      <c r="CF89" s="124">
        <f t="shared" si="24"/>
        <v>1228900</v>
      </c>
      <c r="CG89" s="125">
        <f>SUM(CG90:CG92)</f>
        <v>0</v>
      </c>
      <c r="CH89" s="125">
        <f>SUM(CH90:CH92)</f>
        <v>0</v>
      </c>
      <c r="CI89" s="126">
        <f>SUM(CI90:CI92)</f>
        <v>1228900</v>
      </c>
    </row>
    <row r="90" spans="1:87" ht="16.5" customHeight="1">
      <c r="A90" s="13"/>
      <c r="B90" s="15"/>
      <c r="C90" s="62" t="s">
        <v>79</v>
      </c>
      <c r="D90" s="52" t="s">
        <v>46</v>
      </c>
      <c r="E90" s="53">
        <v>9384</v>
      </c>
      <c r="F90" s="53"/>
      <c r="G90" s="53"/>
      <c r="H90" s="53">
        <f>SUM(E90,F90)-G90</f>
        <v>9384</v>
      </c>
      <c r="J90" s="111"/>
      <c r="K90" s="15"/>
      <c r="L90" s="46" t="s">
        <v>79</v>
      </c>
      <c r="M90" s="32" t="s">
        <v>46</v>
      </c>
      <c r="N90" s="71">
        <f t="shared" si="16"/>
        <v>9384</v>
      </c>
      <c r="O90" s="1"/>
      <c r="P90" s="1"/>
      <c r="Q90" s="138">
        <f>SUM(N90,O90)-P90</f>
        <v>9384</v>
      </c>
      <c r="T90" s="111"/>
      <c r="U90" s="15"/>
      <c r="V90" s="69" t="s">
        <v>79</v>
      </c>
      <c r="W90" s="60" t="s">
        <v>46</v>
      </c>
      <c r="X90" s="127">
        <f t="shared" si="17"/>
        <v>9384</v>
      </c>
      <c r="Y90" s="61"/>
      <c r="Z90" s="61"/>
      <c r="AA90" s="114">
        <f>SUM(X90,Y90)-Z90</f>
        <v>9384</v>
      </c>
      <c r="AD90" s="111"/>
      <c r="AE90" s="15"/>
      <c r="AF90" s="69" t="s">
        <v>79</v>
      </c>
      <c r="AG90" s="60" t="s">
        <v>46</v>
      </c>
      <c r="AH90" s="127">
        <f t="shared" si="19"/>
        <v>9384</v>
      </c>
      <c r="AI90" s="61"/>
      <c r="AJ90" s="61"/>
      <c r="AK90" s="114">
        <f>SUM(AH90,AI90)-AJ90</f>
        <v>9384</v>
      </c>
      <c r="AN90" s="111"/>
      <c r="AO90" s="15"/>
      <c r="AP90" s="69" t="s">
        <v>79</v>
      </c>
      <c r="AQ90" s="60" t="s">
        <v>46</v>
      </c>
      <c r="AR90" s="127">
        <f t="shared" si="20"/>
        <v>9384</v>
      </c>
      <c r="AS90" s="61"/>
      <c r="AT90" s="61"/>
      <c r="AU90" s="114">
        <f>SUM(AR90,AS90)-AT90</f>
        <v>9384</v>
      </c>
      <c r="AX90" s="111"/>
      <c r="AY90" s="15"/>
      <c r="AZ90" s="69" t="s">
        <v>79</v>
      </c>
      <c r="BA90" s="60" t="s">
        <v>46</v>
      </c>
      <c r="BB90" s="127">
        <f t="shared" si="21"/>
        <v>9384</v>
      </c>
      <c r="BC90" s="61"/>
      <c r="BD90" s="61"/>
      <c r="BE90" s="114">
        <f>SUM(BB90,BC90)-BD90</f>
        <v>9384</v>
      </c>
      <c r="BH90" s="111"/>
      <c r="BI90" s="15"/>
      <c r="BJ90" s="69" t="s">
        <v>79</v>
      </c>
      <c r="BK90" s="60" t="s">
        <v>46</v>
      </c>
      <c r="BL90" s="127">
        <f t="shared" si="22"/>
        <v>9384</v>
      </c>
      <c r="BM90" s="61"/>
      <c r="BN90" s="61"/>
      <c r="BO90" s="114">
        <f>SUM(BL90,BM90)-BN90</f>
        <v>9384</v>
      </c>
      <c r="BR90" s="111"/>
      <c r="BS90" s="15"/>
      <c r="BT90" s="69" t="s">
        <v>79</v>
      </c>
      <c r="BU90" s="60" t="s">
        <v>46</v>
      </c>
      <c r="BV90" s="127">
        <f t="shared" si="23"/>
        <v>9384</v>
      </c>
      <c r="BW90" s="61"/>
      <c r="BX90" s="61"/>
      <c r="BY90" s="114">
        <f>SUM(BV90,BW90)-BX90</f>
        <v>9384</v>
      </c>
      <c r="CB90" s="111"/>
      <c r="CC90" s="15"/>
      <c r="CD90" s="69" t="s">
        <v>79</v>
      </c>
      <c r="CE90" s="60" t="s">
        <v>46</v>
      </c>
      <c r="CF90" s="127">
        <f t="shared" si="24"/>
        <v>9384</v>
      </c>
      <c r="CG90" s="61"/>
      <c r="CH90" s="61"/>
      <c r="CI90" s="114">
        <f>SUM(CF90,CG90)-CH90</f>
        <v>9384</v>
      </c>
    </row>
    <row r="91" spans="1:87" ht="15.75" customHeight="1">
      <c r="A91" s="13"/>
      <c r="B91" s="15"/>
      <c r="C91" s="62" t="s">
        <v>80</v>
      </c>
      <c r="D91" s="52" t="s">
        <v>31</v>
      </c>
      <c r="E91" s="53">
        <v>3316</v>
      </c>
      <c r="F91" s="53"/>
      <c r="G91" s="53"/>
      <c r="H91" s="53">
        <f>SUM(E91,F91)-G91</f>
        <v>3316</v>
      </c>
      <c r="J91" s="111"/>
      <c r="K91" s="15"/>
      <c r="L91" s="46" t="s">
        <v>80</v>
      </c>
      <c r="M91" s="32" t="s">
        <v>31</v>
      </c>
      <c r="N91" s="71">
        <f t="shared" si="16"/>
        <v>3316</v>
      </c>
      <c r="O91" s="1"/>
      <c r="P91" s="1"/>
      <c r="Q91" s="138">
        <f>SUM(N91,O91)-P91</f>
        <v>3316</v>
      </c>
      <c r="T91" s="111"/>
      <c r="U91" s="15"/>
      <c r="V91" s="62" t="s">
        <v>80</v>
      </c>
      <c r="W91" s="52" t="s">
        <v>31</v>
      </c>
      <c r="X91" s="74">
        <f t="shared" si="17"/>
        <v>3316</v>
      </c>
      <c r="Y91" s="53"/>
      <c r="Z91" s="53"/>
      <c r="AA91" s="112">
        <f>SUM(X91,Y91)-Z91</f>
        <v>3316</v>
      </c>
      <c r="AD91" s="111"/>
      <c r="AE91" s="15"/>
      <c r="AF91" s="62" t="s">
        <v>80</v>
      </c>
      <c r="AG91" s="52" t="s">
        <v>31</v>
      </c>
      <c r="AH91" s="74">
        <f t="shared" si="19"/>
        <v>3316</v>
      </c>
      <c r="AI91" s="53"/>
      <c r="AJ91" s="53"/>
      <c r="AK91" s="112">
        <f>SUM(AH91,AI91)-AJ91</f>
        <v>3316</v>
      </c>
      <c r="AN91" s="111"/>
      <c r="AO91" s="15"/>
      <c r="AP91" s="62" t="s">
        <v>80</v>
      </c>
      <c r="AQ91" s="52" t="s">
        <v>31</v>
      </c>
      <c r="AR91" s="74">
        <f t="shared" si="20"/>
        <v>3316</v>
      </c>
      <c r="AS91" s="53"/>
      <c r="AT91" s="53"/>
      <c r="AU91" s="112">
        <f>SUM(AR91,AS91)-AT91</f>
        <v>3316</v>
      </c>
      <c r="AX91" s="111"/>
      <c r="AY91" s="15"/>
      <c r="AZ91" s="62" t="s">
        <v>80</v>
      </c>
      <c r="BA91" s="52" t="s">
        <v>31</v>
      </c>
      <c r="BB91" s="74">
        <f t="shared" si="21"/>
        <v>3316</v>
      </c>
      <c r="BC91" s="53"/>
      <c r="BD91" s="53"/>
      <c r="BE91" s="112">
        <f>SUM(BB91,BC91)-BD91</f>
        <v>3316</v>
      </c>
      <c r="BH91" s="111"/>
      <c r="BI91" s="15"/>
      <c r="BJ91" s="62" t="s">
        <v>80</v>
      </c>
      <c r="BK91" s="52" t="s">
        <v>31</v>
      </c>
      <c r="BL91" s="74">
        <f t="shared" si="22"/>
        <v>3316</v>
      </c>
      <c r="BM91" s="53"/>
      <c r="BN91" s="53"/>
      <c r="BO91" s="112">
        <f>SUM(BL91,BM91)-BN91</f>
        <v>3316</v>
      </c>
      <c r="BR91" s="111"/>
      <c r="BS91" s="15"/>
      <c r="BT91" s="62" t="s">
        <v>80</v>
      </c>
      <c r="BU91" s="52" t="s">
        <v>31</v>
      </c>
      <c r="BV91" s="74">
        <f t="shared" si="23"/>
        <v>3316</v>
      </c>
      <c r="BW91" s="53"/>
      <c r="BX91" s="53"/>
      <c r="BY91" s="112">
        <f>SUM(BV91,BW91)-BX91</f>
        <v>3316</v>
      </c>
      <c r="CB91" s="111"/>
      <c r="CC91" s="15"/>
      <c r="CD91" s="62" t="s">
        <v>80</v>
      </c>
      <c r="CE91" s="52" t="s">
        <v>31</v>
      </c>
      <c r="CF91" s="74">
        <f t="shared" si="24"/>
        <v>3316</v>
      </c>
      <c r="CG91" s="53"/>
      <c r="CH91" s="53"/>
      <c r="CI91" s="112">
        <f>SUM(CF91,CG91)-CH91</f>
        <v>3316</v>
      </c>
    </row>
    <row r="92" spans="1:87" ht="42" customHeight="1">
      <c r="A92" s="13"/>
      <c r="B92" s="15"/>
      <c r="C92" s="51">
        <v>2130</v>
      </c>
      <c r="D92" s="52" t="s">
        <v>65</v>
      </c>
      <c r="E92" s="53">
        <v>1216200</v>
      </c>
      <c r="F92" s="53"/>
      <c r="G92" s="53"/>
      <c r="H92" s="53">
        <f>SUM(E92,F92)-G92</f>
        <v>1216200</v>
      </c>
      <c r="J92" s="111"/>
      <c r="K92" s="15"/>
      <c r="L92" s="29">
        <v>2130</v>
      </c>
      <c r="M92" s="32" t="s">
        <v>65</v>
      </c>
      <c r="N92" s="71">
        <f t="shared" si="16"/>
        <v>1216200</v>
      </c>
      <c r="O92" s="1"/>
      <c r="P92" s="1"/>
      <c r="Q92" s="138">
        <f>SUM(N92,O92)-P92</f>
        <v>1216200</v>
      </c>
      <c r="T92" s="111"/>
      <c r="U92" s="15"/>
      <c r="V92" s="75">
        <v>2130</v>
      </c>
      <c r="W92" s="68" t="s">
        <v>65</v>
      </c>
      <c r="X92" s="76">
        <f t="shared" si="17"/>
        <v>1216200</v>
      </c>
      <c r="Y92" s="58"/>
      <c r="Z92" s="58"/>
      <c r="AA92" s="113">
        <f>SUM(X92,Y92)-Z92</f>
        <v>1216200</v>
      </c>
      <c r="AD92" s="111"/>
      <c r="AE92" s="15"/>
      <c r="AF92" s="75">
        <v>2130</v>
      </c>
      <c r="AG92" s="68" t="s">
        <v>65</v>
      </c>
      <c r="AH92" s="76">
        <f t="shared" si="19"/>
        <v>1216200</v>
      </c>
      <c r="AI92" s="58"/>
      <c r="AJ92" s="58"/>
      <c r="AK92" s="113">
        <f>SUM(AH92,AI92)-AJ92</f>
        <v>1216200</v>
      </c>
      <c r="AN92" s="111"/>
      <c r="AO92" s="15"/>
      <c r="AP92" s="75">
        <v>2130</v>
      </c>
      <c r="AQ92" s="68" t="s">
        <v>65</v>
      </c>
      <c r="AR92" s="76">
        <f t="shared" si="20"/>
        <v>1216200</v>
      </c>
      <c r="AS92" s="58"/>
      <c r="AT92" s="58"/>
      <c r="AU92" s="113">
        <f>SUM(AR92,AS92)-AT92</f>
        <v>1216200</v>
      </c>
      <c r="AX92" s="111"/>
      <c r="AY92" s="15"/>
      <c r="AZ92" s="75">
        <v>2130</v>
      </c>
      <c r="BA92" s="68" t="s">
        <v>65</v>
      </c>
      <c r="BB92" s="76">
        <f t="shared" si="21"/>
        <v>1216200</v>
      </c>
      <c r="BC92" s="58"/>
      <c r="BD92" s="58"/>
      <c r="BE92" s="113">
        <f>SUM(BB92,BC92)-BD92</f>
        <v>1216200</v>
      </c>
      <c r="BH92" s="111"/>
      <c r="BI92" s="15"/>
      <c r="BJ92" s="75">
        <v>2130</v>
      </c>
      <c r="BK92" s="68" t="s">
        <v>65</v>
      </c>
      <c r="BL92" s="76">
        <f t="shared" si="22"/>
        <v>1216200</v>
      </c>
      <c r="BM92" s="58"/>
      <c r="BN92" s="58"/>
      <c r="BO92" s="113">
        <f>SUM(BL92,BM92)-BN92</f>
        <v>1216200</v>
      </c>
      <c r="BR92" s="111"/>
      <c r="BS92" s="15"/>
      <c r="BT92" s="75">
        <v>2130</v>
      </c>
      <c r="BU92" s="68" t="s">
        <v>65</v>
      </c>
      <c r="BV92" s="76">
        <f t="shared" si="23"/>
        <v>1216200</v>
      </c>
      <c r="BW92" s="58"/>
      <c r="BX92" s="58"/>
      <c r="BY92" s="113">
        <f>SUM(BV92,BW92)-BX92</f>
        <v>1216200</v>
      </c>
      <c r="CB92" s="111"/>
      <c r="CC92" s="15"/>
      <c r="CD92" s="75">
        <v>2130</v>
      </c>
      <c r="CE92" s="68" t="s">
        <v>65</v>
      </c>
      <c r="CF92" s="76">
        <f t="shared" si="24"/>
        <v>1216200</v>
      </c>
      <c r="CG92" s="58"/>
      <c r="CH92" s="58"/>
      <c r="CI92" s="113">
        <f>SUM(CF92,CG92)-CH92</f>
        <v>1216200</v>
      </c>
    </row>
    <row r="93" spans="1:87" ht="35.25" customHeight="1">
      <c r="A93" s="13"/>
      <c r="B93" s="15">
        <v>85216</v>
      </c>
      <c r="C93" s="51"/>
      <c r="D93" s="52" t="s">
        <v>74</v>
      </c>
      <c r="E93" s="53">
        <f>E95</f>
        <v>12400</v>
      </c>
      <c r="F93" s="53"/>
      <c r="G93" s="53"/>
      <c r="H93" s="53">
        <f>SUM(H94:H95)</f>
        <v>12400</v>
      </c>
      <c r="J93" s="111"/>
      <c r="K93" s="129">
        <v>85216</v>
      </c>
      <c r="L93" s="29"/>
      <c r="M93" s="100" t="s">
        <v>74</v>
      </c>
      <c r="N93" s="71">
        <f t="shared" si="16"/>
        <v>12400</v>
      </c>
      <c r="O93" s="1">
        <f>SUM(O95)</f>
        <v>0</v>
      </c>
      <c r="P93" s="1">
        <f>SUM(P95)</f>
        <v>0</v>
      </c>
      <c r="Q93" s="138">
        <f>SUM(Q94:Q95)</f>
        <v>12400</v>
      </c>
      <c r="T93" s="111"/>
      <c r="U93" s="129">
        <v>85216</v>
      </c>
      <c r="V93" s="29"/>
      <c r="W93" s="100" t="s">
        <v>74</v>
      </c>
      <c r="X93" s="71">
        <f t="shared" si="17"/>
        <v>12400</v>
      </c>
      <c r="Y93" s="1">
        <f>SUM(Y95)</f>
        <v>0</v>
      </c>
      <c r="Z93" s="1">
        <f>SUM(Z95)</f>
        <v>0</v>
      </c>
      <c r="AA93" s="138">
        <f>SUM(AA94:AA95)</f>
        <v>12400</v>
      </c>
      <c r="AD93" s="111"/>
      <c r="AE93" s="129">
        <v>85216</v>
      </c>
      <c r="AF93" s="29"/>
      <c r="AG93" s="100" t="s">
        <v>74</v>
      </c>
      <c r="AH93" s="71">
        <f t="shared" si="19"/>
        <v>12400</v>
      </c>
      <c r="AI93" s="1">
        <f>SUM(AI95)</f>
        <v>0</v>
      </c>
      <c r="AJ93" s="1">
        <f>SUM(AJ95)</f>
        <v>0</v>
      </c>
      <c r="AK93" s="138">
        <f>SUM(AK94:AK95)</f>
        <v>12400</v>
      </c>
      <c r="AN93" s="111"/>
      <c r="AO93" s="129">
        <v>85216</v>
      </c>
      <c r="AP93" s="29"/>
      <c r="AQ93" s="100" t="s">
        <v>74</v>
      </c>
      <c r="AR93" s="71">
        <f t="shared" si="20"/>
        <v>12400</v>
      </c>
      <c r="AS93" s="1">
        <f>SUM(AS95)</f>
        <v>0</v>
      </c>
      <c r="AT93" s="1">
        <f>SUM(AT95)</f>
        <v>0</v>
      </c>
      <c r="AU93" s="138">
        <f>SUM(AU94:AU95)</f>
        <v>12400</v>
      </c>
      <c r="AX93" s="111"/>
      <c r="AY93" s="129">
        <v>85216</v>
      </c>
      <c r="AZ93" s="29"/>
      <c r="BA93" s="100" t="s">
        <v>74</v>
      </c>
      <c r="BB93" s="71">
        <f t="shared" si="21"/>
        <v>12400</v>
      </c>
      <c r="BC93" s="1">
        <f>SUM(BC95)</f>
        <v>0</v>
      </c>
      <c r="BD93" s="1">
        <f>SUM(BD95)</f>
        <v>0</v>
      </c>
      <c r="BE93" s="138">
        <f>SUM(BE94:BE95)</f>
        <v>12400</v>
      </c>
      <c r="BH93" s="111"/>
      <c r="BI93" s="129">
        <v>85216</v>
      </c>
      <c r="BJ93" s="29"/>
      <c r="BK93" s="100" t="s">
        <v>74</v>
      </c>
      <c r="BL93" s="71">
        <f t="shared" si="22"/>
        <v>12400</v>
      </c>
      <c r="BM93" s="1">
        <f>SUM(BM95)</f>
        <v>0</v>
      </c>
      <c r="BN93" s="1">
        <f>SUM(BN95)</f>
        <v>0</v>
      </c>
      <c r="BO93" s="138">
        <f>SUM(BO94:BO95)</f>
        <v>12400</v>
      </c>
      <c r="BR93" s="111"/>
      <c r="BS93" s="129">
        <v>85216</v>
      </c>
      <c r="BT93" s="29"/>
      <c r="BU93" s="100" t="s">
        <v>74</v>
      </c>
      <c r="BV93" s="71">
        <f t="shared" si="23"/>
        <v>12400</v>
      </c>
      <c r="BW93" s="1">
        <f>SUM(BW95)</f>
        <v>0</v>
      </c>
      <c r="BX93" s="1">
        <f>SUM(BX95)</f>
        <v>0</v>
      </c>
      <c r="BY93" s="138">
        <f>SUM(BY94:BY95)</f>
        <v>12400</v>
      </c>
      <c r="CB93" s="111"/>
      <c r="CC93" s="129">
        <v>85216</v>
      </c>
      <c r="CD93" s="29"/>
      <c r="CE93" s="100" t="s">
        <v>74</v>
      </c>
      <c r="CF93" s="71">
        <f t="shared" si="24"/>
        <v>12400</v>
      </c>
      <c r="CG93" s="1">
        <f>SUM(CG95)</f>
        <v>0</v>
      </c>
      <c r="CH93" s="1">
        <f>SUM(CH95)</f>
        <v>0</v>
      </c>
      <c r="CI93" s="138">
        <f>SUM(CI94:CI95)</f>
        <v>12400</v>
      </c>
    </row>
    <row r="94" spans="1:87" ht="51" customHeight="1" hidden="1">
      <c r="A94" s="13"/>
      <c r="B94" s="15"/>
      <c r="C94" s="67" t="s">
        <v>30</v>
      </c>
      <c r="D94" s="68" t="s">
        <v>31</v>
      </c>
      <c r="E94" s="58"/>
      <c r="F94" s="58"/>
      <c r="G94" s="58"/>
      <c r="H94" s="58"/>
      <c r="J94" s="111"/>
      <c r="K94" s="83"/>
      <c r="L94" s="69" t="s">
        <v>30</v>
      </c>
      <c r="M94" s="93" t="s">
        <v>31</v>
      </c>
      <c r="N94" s="127">
        <f t="shared" si="16"/>
        <v>0</v>
      </c>
      <c r="O94" s="61"/>
      <c r="P94" s="61"/>
      <c r="Q94" s="114"/>
      <c r="T94" s="111"/>
      <c r="U94" s="83"/>
      <c r="V94" s="69" t="s">
        <v>30</v>
      </c>
      <c r="W94" s="93" t="s">
        <v>31</v>
      </c>
      <c r="X94" s="89">
        <f t="shared" si="17"/>
        <v>0</v>
      </c>
      <c r="Y94" s="61"/>
      <c r="Z94" s="61"/>
      <c r="AA94" s="114"/>
      <c r="AD94" s="111"/>
      <c r="AE94" s="83"/>
      <c r="AF94" s="69" t="s">
        <v>30</v>
      </c>
      <c r="AG94" s="93" t="s">
        <v>31</v>
      </c>
      <c r="AH94" s="89">
        <f t="shared" si="19"/>
        <v>0</v>
      </c>
      <c r="AI94" s="61"/>
      <c r="AJ94" s="61"/>
      <c r="AK94" s="114"/>
      <c r="AN94" s="111"/>
      <c r="AO94" s="83"/>
      <c r="AP94" s="69" t="s">
        <v>30</v>
      </c>
      <c r="AQ94" s="93" t="s">
        <v>31</v>
      </c>
      <c r="AR94" s="89">
        <f t="shared" si="20"/>
        <v>0</v>
      </c>
      <c r="AS94" s="61"/>
      <c r="AT94" s="61"/>
      <c r="AU94" s="114"/>
      <c r="AX94" s="111"/>
      <c r="AY94" s="83"/>
      <c r="AZ94" s="69" t="s">
        <v>30</v>
      </c>
      <c r="BA94" s="93" t="s">
        <v>31</v>
      </c>
      <c r="BB94" s="89">
        <f t="shared" si="21"/>
        <v>0</v>
      </c>
      <c r="BC94" s="61"/>
      <c r="BD94" s="61"/>
      <c r="BE94" s="114"/>
      <c r="BH94" s="111"/>
      <c r="BI94" s="83"/>
      <c r="BJ94" s="69" t="s">
        <v>30</v>
      </c>
      <c r="BK94" s="93" t="s">
        <v>31</v>
      </c>
      <c r="BL94" s="89">
        <f t="shared" si="22"/>
        <v>0</v>
      </c>
      <c r="BM94" s="61"/>
      <c r="BN94" s="61"/>
      <c r="BO94" s="114"/>
      <c r="BR94" s="111"/>
      <c r="BS94" s="83"/>
      <c r="BT94" s="69" t="s">
        <v>30</v>
      </c>
      <c r="BU94" s="93" t="s">
        <v>31</v>
      </c>
      <c r="BV94" s="89">
        <f t="shared" si="23"/>
        <v>0</v>
      </c>
      <c r="BW94" s="61"/>
      <c r="BX94" s="61"/>
      <c r="BY94" s="114"/>
      <c r="CB94" s="111"/>
      <c r="CC94" s="83"/>
      <c r="CD94" s="69" t="s">
        <v>30</v>
      </c>
      <c r="CE94" s="93" t="s">
        <v>31</v>
      </c>
      <c r="CF94" s="89">
        <f t="shared" si="24"/>
        <v>0</v>
      </c>
      <c r="CG94" s="61"/>
      <c r="CH94" s="61"/>
      <c r="CI94" s="114"/>
    </row>
    <row r="95" spans="1:87" ht="57.75" customHeight="1" thickBot="1">
      <c r="A95" s="13"/>
      <c r="B95" s="15"/>
      <c r="C95" s="29">
        <v>2110</v>
      </c>
      <c r="D95" s="32" t="s">
        <v>64</v>
      </c>
      <c r="E95" s="1">
        <v>12400</v>
      </c>
      <c r="F95" s="1"/>
      <c r="G95" s="1"/>
      <c r="H95" s="1">
        <f>SUM(E95,F95)-G95</f>
        <v>12400</v>
      </c>
      <c r="J95" s="111"/>
      <c r="K95" s="83"/>
      <c r="L95" s="75">
        <v>2110</v>
      </c>
      <c r="M95" s="96" t="s">
        <v>64</v>
      </c>
      <c r="N95" s="76">
        <f t="shared" si="16"/>
        <v>12400</v>
      </c>
      <c r="O95" s="58"/>
      <c r="P95" s="58"/>
      <c r="Q95" s="113">
        <f>SUM(N95,O95)-P95</f>
        <v>12400</v>
      </c>
      <c r="T95" s="111"/>
      <c r="U95" s="83"/>
      <c r="V95" s="75">
        <v>2110</v>
      </c>
      <c r="W95" s="96" t="s">
        <v>64</v>
      </c>
      <c r="X95" s="76">
        <f t="shared" si="17"/>
        <v>12400</v>
      </c>
      <c r="Y95" s="58"/>
      <c r="Z95" s="58"/>
      <c r="AA95" s="113">
        <f>SUM(X95,Y95)-Z95</f>
        <v>12400</v>
      </c>
      <c r="AD95" s="111"/>
      <c r="AE95" s="83"/>
      <c r="AF95" s="75">
        <v>2110</v>
      </c>
      <c r="AG95" s="96" t="s">
        <v>64</v>
      </c>
      <c r="AH95" s="76">
        <f t="shared" si="19"/>
        <v>12400</v>
      </c>
      <c r="AI95" s="58"/>
      <c r="AJ95" s="58"/>
      <c r="AK95" s="113">
        <f>SUM(AH95,AI95)-AJ95</f>
        <v>12400</v>
      </c>
      <c r="AN95" s="111"/>
      <c r="AO95" s="83"/>
      <c r="AP95" s="75">
        <v>2110</v>
      </c>
      <c r="AQ95" s="96" t="s">
        <v>64</v>
      </c>
      <c r="AR95" s="76">
        <f t="shared" si="20"/>
        <v>12400</v>
      </c>
      <c r="AS95" s="58"/>
      <c r="AT95" s="58"/>
      <c r="AU95" s="113">
        <f>SUM(AR95,AS95)-AT95</f>
        <v>12400</v>
      </c>
      <c r="AX95" s="111"/>
      <c r="AY95" s="83"/>
      <c r="AZ95" s="75">
        <v>2110</v>
      </c>
      <c r="BA95" s="96" t="s">
        <v>64</v>
      </c>
      <c r="BB95" s="76">
        <f t="shared" si="21"/>
        <v>12400</v>
      </c>
      <c r="BC95" s="58"/>
      <c r="BD95" s="58"/>
      <c r="BE95" s="113">
        <f>SUM(BB95,BC95)-BD95</f>
        <v>12400</v>
      </c>
      <c r="BH95" s="111"/>
      <c r="BI95" s="83"/>
      <c r="BJ95" s="75">
        <v>2110</v>
      </c>
      <c r="BK95" s="96" t="s">
        <v>64</v>
      </c>
      <c r="BL95" s="76">
        <f t="shared" si="22"/>
        <v>12400</v>
      </c>
      <c r="BM95" s="58"/>
      <c r="BN95" s="58"/>
      <c r="BO95" s="113">
        <f>SUM(BL95,BM95)-BN95</f>
        <v>12400</v>
      </c>
      <c r="BR95" s="111"/>
      <c r="BS95" s="83"/>
      <c r="BT95" s="75">
        <v>2110</v>
      </c>
      <c r="BU95" s="96" t="s">
        <v>64</v>
      </c>
      <c r="BV95" s="76">
        <f t="shared" si="23"/>
        <v>12400</v>
      </c>
      <c r="BW95" s="58"/>
      <c r="BX95" s="58"/>
      <c r="BY95" s="113">
        <f>SUM(BV95,BW95)-BX95</f>
        <v>12400</v>
      </c>
      <c r="CB95" s="111"/>
      <c r="CC95" s="83"/>
      <c r="CD95" s="75">
        <v>2110</v>
      </c>
      <c r="CE95" s="96" t="s">
        <v>64</v>
      </c>
      <c r="CF95" s="76">
        <f t="shared" si="24"/>
        <v>12400</v>
      </c>
      <c r="CG95" s="58"/>
      <c r="CH95" s="58"/>
      <c r="CI95" s="113">
        <f>SUM(CF95,CG95)-CH95</f>
        <v>12400</v>
      </c>
    </row>
    <row r="96" spans="1:87" ht="33" customHeight="1" thickBot="1">
      <c r="A96" s="10">
        <v>853</v>
      </c>
      <c r="B96" s="22"/>
      <c r="C96" s="22"/>
      <c r="D96" s="23" t="s">
        <v>75</v>
      </c>
      <c r="E96" s="2">
        <f>E97</f>
        <v>83500</v>
      </c>
      <c r="F96" s="2"/>
      <c r="G96" s="2"/>
      <c r="H96" s="2">
        <f>SUM(H98:H100)</f>
        <v>83500</v>
      </c>
      <c r="J96" s="82">
        <v>853</v>
      </c>
      <c r="K96" s="78"/>
      <c r="L96" s="78"/>
      <c r="M96" s="79" t="s">
        <v>75</v>
      </c>
      <c r="N96" s="80">
        <f t="shared" si="16"/>
        <v>83500</v>
      </c>
      <c r="O96" s="80">
        <f>SUM(O97)</f>
        <v>0</v>
      </c>
      <c r="P96" s="80">
        <f>SUM(P97)</f>
        <v>0</v>
      </c>
      <c r="Q96" s="81">
        <f>SUM(Q98:Q100)</f>
        <v>83500</v>
      </c>
      <c r="T96" s="82">
        <v>853</v>
      </c>
      <c r="U96" s="78"/>
      <c r="V96" s="78"/>
      <c r="W96" s="79" t="s">
        <v>75</v>
      </c>
      <c r="X96" s="80">
        <f t="shared" si="17"/>
        <v>83500</v>
      </c>
      <c r="Y96" s="80">
        <f>SUM(Y97)</f>
        <v>0</v>
      </c>
      <c r="Z96" s="80">
        <f>SUM(Z97)</f>
        <v>0</v>
      </c>
      <c r="AA96" s="81">
        <f>SUM(AA98:AA100)</f>
        <v>83500</v>
      </c>
      <c r="AD96" s="82">
        <v>853</v>
      </c>
      <c r="AE96" s="78"/>
      <c r="AF96" s="78"/>
      <c r="AG96" s="79" t="s">
        <v>75</v>
      </c>
      <c r="AH96" s="80">
        <f t="shared" si="19"/>
        <v>83500</v>
      </c>
      <c r="AI96" s="80">
        <f>SUM(AI97)</f>
        <v>0</v>
      </c>
      <c r="AJ96" s="80">
        <f>SUM(AJ97)</f>
        <v>0</v>
      </c>
      <c r="AK96" s="81">
        <f>SUM(AK98:AK100)</f>
        <v>83500</v>
      </c>
      <c r="AN96" s="82">
        <v>853</v>
      </c>
      <c r="AO96" s="78"/>
      <c r="AP96" s="78"/>
      <c r="AQ96" s="79" t="s">
        <v>75</v>
      </c>
      <c r="AR96" s="80">
        <f t="shared" si="20"/>
        <v>83500</v>
      </c>
      <c r="AS96" s="80">
        <f>SUM(AS97)</f>
        <v>0</v>
      </c>
      <c r="AT96" s="80">
        <f>SUM(AT97)</f>
        <v>0</v>
      </c>
      <c r="AU96" s="81">
        <f>SUM(AU98:AU100)</f>
        <v>83500</v>
      </c>
      <c r="AX96" s="82">
        <v>853</v>
      </c>
      <c r="AY96" s="78"/>
      <c r="AZ96" s="78"/>
      <c r="BA96" s="79" t="s">
        <v>75</v>
      </c>
      <c r="BB96" s="80">
        <f t="shared" si="21"/>
        <v>83500</v>
      </c>
      <c r="BC96" s="80">
        <f>SUM(BC97)</f>
        <v>0</v>
      </c>
      <c r="BD96" s="80">
        <f>SUM(BD97)</f>
        <v>0</v>
      </c>
      <c r="BE96" s="81">
        <f>SUM(BE98:BE100)</f>
        <v>83500</v>
      </c>
      <c r="BH96" s="82">
        <v>853</v>
      </c>
      <c r="BI96" s="78"/>
      <c r="BJ96" s="78"/>
      <c r="BK96" s="79" t="s">
        <v>75</v>
      </c>
      <c r="BL96" s="80">
        <f t="shared" si="22"/>
        <v>83500</v>
      </c>
      <c r="BM96" s="80">
        <f>SUM(BM97)</f>
        <v>0</v>
      </c>
      <c r="BN96" s="80">
        <f>SUM(BN97)</f>
        <v>0</v>
      </c>
      <c r="BO96" s="81">
        <f>SUM(BO98:BO100)</f>
        <v>83500</v>
      </c>
      <c r="BR96" s="82">
        <v>853</v>
      </c>
      <c r="BS96" s="78"/>
      <c r="BT96" s="78"/>
      <c r="BU96" s="79" t="s">
        <v>75</v>
      </c>
      <c r="BV96" s="80">
        <f t="shared" si="23"/>
        <v>83500</v>
      </c>
      <c r="BW96" s="80">
        <f>SUM(BW97)</f>
        <v>0</v>
      </c>
      <c r="BX96" s="80">
        <f>SUM(BX97)</f>
        <v>0</v>
      </c>
      <c r="BY96" s="81">
        <f>SUM(BY98:BY100)</f>
        <v>83500</v>
      </c>
      <c r="CB96" s="82">
        <v>853</v>
      </c>
      <c r="CC96" s="78"/>
      <c r="CD96" s="78"/>
      <c r="CE96" s="79" t="s">
        <v>75</v>
      </c>
      <c r="CF96" s="80">
        <f t="shared" si="24"/>
        <v>83500</v>
      </c>
      <c r="CG96" s="80">
        <f>SUM(CG97)</f>
        <v>0</v>
      </c>
      <c r="CH96" s="80">
        <f>SUM(CH97)</f>
        <v>0</v>
      </c>
      <c r="CI96" s="81">
        <f>SUM(CI98:CI100)</f>
        <v>83500</v>
      </c>
    </row>
    <row r="97" spans="1:87" ht="38.25" customHeight="1">
      <c r="A97" s="28"/>
      <c r="B97" s="29">
        <v>85321</v>
      </c>
      <c r="C97" s="29"/>
      <c r="D97" s="32" t="s">
        <v>52</v>
      </c>
      <c r="E97" s="1">
        <f>E99+E100</f>
        <v>83500</v>
      </c>
      <c r="F97" s="1"/>
      <c r="G97" s="1"/>
      <c r="H97" s="1">
        <f>SUM(H98:H100)</f>
        <v>83500</v>
      </c>
      <c r="J97" s="111"/>
      <c r="K97" s="33">
        <v>85321</v>
      </c>
      <c r="L97" s="33"/>
      <c r="M97" s="94" t="s">
        <v>52</v>
      </c>
      <c r="N97" s="72">
        <f t="shared" si="16"/>
        <v>83500</v>
      </c>
      <c r="O97" s="45">
        <f>SUM(O99:O100)</f>
        <v>0</v>
      </c>
      <c r="P97" s="45">
        <f>SUM(P99:P100)</f>
        <v>0</v>
      </c>
      <c r="Q97" s="121">
        <f>SUM(Q98:Q100)</f>
        <v>83500</v>
      </c>
      <c r="T97" s="111"/>
      <c r="U97" s="122">
        <v>85321</v>
      </c>
      <c r="V97" s="122"/>
      <c r="W97" s="134" t="s">
        <v>52</v>
      </c>
      <c r="X97" s="124">
        <f t="shared" si="17"/>
        <v>83500</v>
      </c>
      <c r="Y97" s="125">
        <f>SUM(Y99:Y100)</f>
        <v>0</v>
      </c>
      <c r="Z97" s="125">
        <f>SUM(Z99:Z100)</f>
        <v>0</v>
      </c>
      <c r="AA97" s="126">
        <f>SUM(AA98:AA100)</f>
        <v>83500</v>
      </c>
      <c r="AD97" s="111"/>
      <c r="AE97" s="122">
        <v>85321</v>
      </c>
      <c r="AF97" s="122"/>
      <c r="AG97" s="134" t="s">
        <v>52</v>
      </c>
      <c r="AH97" s="124">
        <f t="shared" si="19"/>
        <v>83500</v>
      </c>
      <c r="AI97" s="125">
        <f>SUM(AI99:AI100)</f>
        <v>0</v>
      </c>
      <c r="AJ97" s="125">
        <f>SUM(AJ99:AJ100)</f>
        <v>0</v>
      </c>
      <c r="AK97" s="126">
        <f>SUM(AK98:AK100)</f>
        <v>83500</v>
      </c>
      <c r="AN97" s="111"/>
      <c r="AO97" s="122">
        <v>85321</v>
      </c>
      <c r="AP97" s="122"/>
      <c r="AQ97" s="134" t="s">
        <v>52</v>
      </c>
      <c r="AR97" s="124">
        <f t="shared" si="20"/>
        <v>83500</v>
      </c>
      <c r="AS97" s="125">
        <f>SUM(AS99:AS100)</f>
        <v>0</v>
      </c>
      <c r="AT97" s="125">
        <f>SUM(AT99:AT100)</f>
        <v>0</v>
      </c>
      <c r="AU97" s="126">
        <f>SUM(AU98:AU100)</f>
        <v>83500</v>
      </c>
      <c r="AX97" s="111"/>
      <c r="AY97" s="122">
        <v>85321</v>
      </c>
      <c r="AZ97" s="122"/>
      <c r="BA97" s="134" t="s">
        <v>52</v>
      </c>
      <c r="BB97" s="124">
        <f t="shared" si="21"/>
        <v>83500</v>
      </c>
      <c r="BC97" s="125">
        <f>SUM(BC99:BC100)</f>
        <v>0</v>
      </c>
      <c r="BD97" s="125">
        <f>SUM(BD99:BD100)</f>
        <v>0</v>
      </c>
      <c r="BE97" s="126">
        <f>SUM(BE98:BE100)</f>
        <v>83500</v>
      </c>
      <c r="BH97" s="111"/>
      <c r="BI97" s="122">
        <v>85321</v>
      </c>
      <c r="BJ97" s="122"/>
      <c r="BK97" s="134" t="s">
        <v>52</v>
      </c>
      <c r="BL97" s="124">
        <f t="shared" si="22"/>
        <v>83500</v>
      </c>
      <c r="BM97" s="125">
        <f>SUM(BM99:BM100)</f>
        <v>0</v>
      </c>
      <c r="BN97" s="125">
        <f>SUM(BN99:BN100)</f>
        <v>0</v>
      </c>
      <c r="BO97" s="126">
        <f>SUM(BO98:BO100)</f>
        <v>83500</v>
      </c>
      <c r="BR97" s="111"/>
      <c r="BS97" s="122">
        <v>85321</v>
      </c>
      <c r="BT97" s="122"/>
      <c r="BU97" s="134" t="s">
        <v>52</v>
      </c>
      <c r="BV97" s="124">
        <f t="shared" si="23"/>
        <v>83500</v>
      </c>
      <c r="BW97" s="125">
        <f>SUM(BW99:BW100)</f>
        <v>0</v>
      </c>
      <c r="BX97" s="125">
        <f>SUM(BX99:BX100)</f>
        <v>0</v>
      </c>
      <c r="BY97" s="126">
        <f>SUM(BY98:BY100)</f>
        <v>83500</v>
      </c>
      <c r="CB97" s="111"/>
      <c r="CC97" s="122">
        <v>85321</v>
      </c>
      <c r="CD97" s="122"/>
      <c r="CE97" s="134" t="s">
        <v>52</v>
      </c>
      <c r="CF97" s="124">
        <f t="shared" si="24"/>
        <v>83500</v>
      </c>
      <c r="CG97" s="125">
        <f>SUM(CG99:CG100)</f>
        <v>0</v>
      </c>
      <c r="CH97" s="125">
        <f>SUM(CH99:CH100)</f>
        <v>0</v>
      </c>
      <c r="CI97" s="126">
        <f>SUM(CI98:CI100)</f>
        <v>83500</v>
      </c>
    </row>
    <row r="98" spans="1:87" ht="51" customHeight="1" hidden="1">
      <c r="A98" s="13"/>
      <c r="B98" s="15"/>
      <c r="C98" s="69" t="s">
        <v>30</v>
      </c>
      <c r="D98" s="60" t="s">
        <v>31</v>
      </c>
      <c r="E98" s="61"/>
      <c r="F98" s="61"/>
      <c r="G98" s="61"/>
      <c r="H98" s="61"/>
      <c r="J98" s="111"/>
      <c r="K98" s="15"/>
      <c r="L98" s="14" t="s">
        <v>30</v>
      </c>
      <c r="M98" s="16" t="s">
        <v>31</v>
      </c>
      <c r="N98" s="167">
        <f t="shared" si="16"/>
        <v>0</v>
      </c>
      <c r="O98" s="17"/>
      <c r="P98" s="17"/>
      <c r="Q98" s="116"/>
      <c r="T98" s="111"/>
      <c r="U98" s="15"/>
      <c r="V98" s="69" t="s">
        <v>30</v>
      </c>
      <c r="W98" s="60" t="s">
        <v>31</v>
      </c>
      <c r="X98" s="89">
        <f t="shared" si="17"/>
        <v>0</v>
      </c>
      <c r="Y98" s="61"/>
      <c r="Z98" s="61"/>
      <c r="AA98" s="114"/>
      <c r="AD98" s="111"/>
      <c r="AE98" s="15"/>
      <c r="AF98" s="69" t="s">
        <v>30</v>
      </c>
      <c r="AG98" s="60" t="s">
        <v>31</v>
      </c>
      <c r="AH98" s="89">
        <f t="shared" si="19"/>
        <v>0</v>
      </c>
      <c r="AI98" s="61"/>
      <c r="AJ98" s="61"/>
      <c r="AK98" s="114"/>
      <c r="AN98" s="111"/>
      <c r="AO98" s="15"/>
      <c r="AP98" s="69" t="s">
        <v>30</v>
      </c>
      <c r="AQ98" s="60" t="s">
        <v>31</v>
      </c>
      <c r="AR98" s="89">
        <f t="shared" si="20"/>
        <v>0</v>
      </c>
      <c r="AS98" s="61"/>
      <c r="AT98" s="61"/>
      <c r="AU98" s="114"/>
      <c r="AX98" s="111"/>
      <c r="AY98" s="15"/>
      <c r="AZ98" s="69" t="s">
        <v>30</v>
      </c>
      <c r="BA98" s="60" t="s">
        <v>31</v>
      </c>
      <c r="BB98" s="89">
        <f t="shared" si="21"/>
        <v>0</v>
      </c>
      <c r="BC98" s="61"/>
      <c r="BD98" s="61"/>
      <c r="BE98" s="114"/>
      <c r="BH98" s="111"/>
      <c r="BI98" s="15"/>
      <c r="BJ98" s="69" t="s">
        <v>30</v>
      </c>
      <c r="BK98" s="60" t="s">
        <v>31</v>
      </c>
      <c r="BL98" s="89">
        <f t="shared" si="22"/>
        <v>0</v>
      </c>
      <c r="BM98" s="61"/>
      <c r="BN98" s="61"/>
      <c r="BO98" s="114"/>
      <c r="BR98" s="111"/>
      <c r="BS98" s="15"/>
      <c r="BT98" s="69" t="s">
        <v>30</v>
      </c>
      <c r="BU98" s="60" t="s">
        <v>31</v>
      </c>
      <c r="BV98" s="89">
        <f t="shared" si="23"/>
        <v>0</v>
      </c>
      <c r="BW98" s="61"/>
      <c r="BX98" s="61"/>
      <c r="BY98" s="114"/>
      <c r="CB98" s="111"/>
      <c r="CC98" s="15"/>
      <c r="CD98" s="69" t="s">
        <v>30</v>
      </c>
      <c r="CE98" s="60" t="s">
        <v>31</v>
      </c>
      <c r="CF98" s="89">
        <f t="shared" si="24"/>
        <v>0</v>
      </c>
      <c r="CG98" s="61"/>
      <c r="CH98" s="61"/>
      <c r="CI98" s="114"/>
    </row>
    <row r="99" spans="1:87" ht="54.75" customHeight="1">
      <c r="A99" s="13"/>
      <c r="B99" s="15"/>
      <c r="C99" s="51">
        <v>2110</v>
      </c>
      <c r="D99" s="52" t="s">
        <v>64</v>
      </c>
      <c r="E99" s="53">
        <v>83100</v>
      </c>
      <c r="F99" s="53"/>
      <c r="G99" s="53"/>
      <c r="H99" s="53">
        <f>SUM(E99,F99)-G99</f>
        <v>83100</v>
      </c>
      <c r="J99" s="111"/>
      <c r="K99" s="15"/>
      <c r="L99" s="29">
        <v>2110</v>
      </c>
      <c r="M99" s="32" t="s">
        <v>64</v>
      </c>
      <c r="N99" s="71">
        <f t="shared" si="16"/>
        <v>83100</v>
      </c>
      <c r="O99" s="1"/>
      <c r="P99" s="1"/>
      <c r="Q99" s="138">
        <f>SUM(N99,O99)-P99</f>
        <v>83100</v>
      </c>
      <c r="T99" s="111"/>
      <c r="U99" s="15"/>
      <c r="V99" s="51">
        <v>2110</v>
      </c>
      <c r="W99" s="52" t="s">
        <v>64</v>
      </c>
      <c r="X99" s="74">
        <f t="shared" si="17"/>
        <v>83100</v>
      </c>
      <c r="Y99" s="53"/>
      <c r="Z99" s="53"/>
      <c r="AA99" s="112">
        <f>SUM(X99,Y99)-Z99</f>
        <v>83100</v>
      </c>
      <c r="AD99" s="111"/>
      <c r="AE99" s="15"/>
      <c r="AF99" s="51">
        <v>2110</v>
      </c>
      <c r="AG99" s="52" t="s">
        <v>64</v>
      </c>
      <c r="AH99" s="74">
        <f t="shared" si="19"/>
        <v>83100</v>
      </c>
      <c r="AI99" s="53"/>
      <c r="AJ99" s="53"/>
      <c r="AK99" s="112">
        <f>SUM(AH99,AI99)-AJ99</f>
        <v>83100</v>
      </c>
      <c r="AN99" s="111"/>
      <c r="AO99" s="15"/>
      <c r="AP99" s="51">
        <v>2110</v>
      </c>
      <c r="AQ99" s="52" t="s">
        <v>64</v>
      </c>
      <c r="AR99" s="74">
        <f t="shared" si="20"/>
        <v>83100</v>
      </c>
      <c r="AS99" s="53"/>
      <c r="AT99" s="53"/>
      <c r="AU99" s="112">
        <f>SUM(AR99,AS99)-AT99</f>
        <v>83100</v>
      </c>
      <c r="AX99" s="111"/>
      <c r="AY99" s="15"/>
      <c r="AZ99" s="51">
        <v>2110</v>
      </c>
      <c r="BA99" s="52" t="s">
        <v>64</v>
      </c>
      <c r="BB99" s="74">
        <f t="shared" si="21"/>
        <v>83100</v>
      </c>
      <c r="BC99" s="53"/>
      <c r="BD99" s="53"/>
      <c r="BE99" s="112">
        <f>SUM(BB99,BC99)-BD99</f>
        <v>83100</v>
      </c>
      <c r="BH99" s="111"/>
      <c r="BI99" s="15"/>
      <c r="BJ99" s="51">
        <v>2110</v>
      </c>
      <c r="BK99" s="52" t="s">
        <v>64</v>
      </c>
      <c r="BL99" s="74">
        <f t="shared" si="22"/>
        <v>83100</v>
      </c>
      <c r="BM99" s="53"/>
      <c r="BN99" s="53"/>
      <c r="BO99" s="112">
        <f>SUM(BL99,BM99)-BN99</f>
        <v>83100</v>
      </c>
      <c r="BR99" s="111"/>
      <c r="BS99" s="15"/>
      <c r="BT99" s="51">
        <v>2110</v>
      </c>
      <c r="BU99" s="52" t="s">
        <v>64</v>
      </c>
      <c r="BV99" s="74">
        <f t="shared" si="23"/>
        <v>83100</v>
      </c>
      <c r="BW99" s="53"/>
      <c r="BX99" s="53"/>
      <c r="BY99" s="112">
        <f>SUM(BV99,BW99)-BX99</f>
        <v>83100</v>
      </c>
      <c r="CB99" s="111"/>
      <c r="CC99" s="15"/>
      <c r="CD99" s="51">
        <v>2110</v>
      </c>
      <c r="CE99" s="52" t="s">
        <v>64</v>
      </c>
      <c r="CF99" s="74">
        <f t="shared" si="24"/>
        <v>83100</v>
      </c>
      <c r="CG99" s="53"/>
      <c r="CH99" s="53"/>
      <c r="CI99" s="112">
        <f>SUM(CF99,CG99)-CH99</f>
        <v>83100</v>
      </c>
    </row>
    <row r="100" spans="1:87" ht="18.75" customHeight="1" thickBot="1">
      <c r="A100" s="13"/>
      <c r="B100" s="15"/>
      <c r="C100" s="67" t="s">
        <v>80</v>
      </c>
      <c r="D100" s="68" t="s">
        <v>31</v>
      </c>
      <c r="E100" s="58">
        <v>400</v>
      </c>
      <c r="F100" s="58"/>
      <c r="G100" s="58"/>
      <c r="H100" s="58">
        <f>SUM(E100,F100)-G100</f>
        <v>400</v>
      </c>
      <c r="J100" s="111"/>
      <c r="K100" s="15"/>
      <c r="L100" s="14" t="s">
        <v>80</v>
      </c>
      <c r="M100" s="16" t="s">
        <v>31</v>
      </c>
      <c r="N100" s="72">
        <f t="shared" si="16"/>
        <v>400</v>
      </c>
      <c r="O100" s="17"/>
      <c r="P100" s="17"/>
      <c r="Q100" s="116">
        <f>SUM(N100,O100)-P100</f>
        <v>400</v>
      </c>
      <c r="T100" s="111"/>
      <c r="U100" s="15"/>
      <c r="V100" s="62" t="s">
        <v>80</v>
      </c>
      <c r="W100" s="52" t="s">
        <v>31</v>
      </c>
      <c r="X100" s="74">
        <f t="shared" si="17"/>
        <v>400</v>
      </c>
      <c r="Y100" s="53"/>
      <c r="Z100" s="53"/>
      <c r="AA100" s="112">
        <f>SUM(X100,Y100)-Z100</f>
        <v>400</v>
      </c>
      <c r="AD100" s="111"/>
      <c r="AE100" s="15"/>
      <c r="AF100" s="62" t="s">
        <v>80</v>
      </c>
      <c r="AG100" s="52" t="s">
        <v>31</v>
      </c>
      <c r="AH100" s="74">
        <f t="shared" si="19"/>
        <v>400</v>
      </c>
      <c r="AI100" s="53"/>
      <c r="AJ100" s="53"/>
      <c r="AK100" s="112">
        <f>SUM(AH100,AI100)-AJ100</f>
        <v>400</v>
      </c>
      <c r="AN100" s="111"/>
      <c r="AO100" s="15"/>
      <c r="AP100" s="62" t="s">
        <v>80</v>
      </c>
      <c r="AQ100" s="52" t="s">
        <v>31</v>
      </c>
      <c r="AR100" s="74">
        <f t="shared" si="20"/>
        <v>400</v>
      </c>
      <c r="AS100" s="53"/>
      <c r="AT100" s="53"/>
      <c r="AU100" s="112">
        <f>SUM(AR100,AS100)-AT100</f>
        <v>400</v>
      </c>
      <c r="AX100" s="111"/>
      <c r="AY100" s="15"/>
      <c r="AZ100" s="62" t="s">
        <v>80</v>
      </c>
      <c r="BA100" s="52" t="s">
        <v>31</v>
      </c>
      <c r="BB100" s="74">
        <f t="shared" si="21"/>
        <v>400</v>
      </c>
      <c r="BC100" s="53"/>
      <c r="BD100" s="53"/>
      <c r="BE100" s="112">
        <f>SUM(BB100,BC100)-BD100</f>
        <v>400</v>
      </c>
      <c r="BH100" s="111"/>
      <c r="BI100" s="15"/>
      <c r="BJ100" s="62" t="s">
        <v>80</v>
      </c>
      <c r="BK100" s="52" t="s">
        <v>31</v>
      </c>
      <c r="BL100" s="74">
        <f t="shared" si="22"/>
        <v>400</v>
      </c>
      <c r="BM100" s="53"/>
      <c r="BN100" s="53"/>
      <c r="BO100" s="112">
        <f>SUM(BL100,BM100)-BN100</f>
        <v>400</v>
      </c>
      <c r="BR100" s="111"/>
      <c r="BS100" s="15"/>
      <c r="BT100" s="62" t="s">
        <v>80</v>
      </c>
      <c r="BU100" s="52" t="s">
        <v>31</v>
      </c>
      <c r="BV100" s="74">
        <f t="shared" si="23"/>
        <v>400</v>
      </c>
      <c r="BW100" s="53"/>
      <c r="BX100" s="53"/>
      <c r="BY100" s="112">
        <f>SUM(BV100,BW100)-BX100</f>
        <v>400</v>
      </c>
      <c r="CB100" s="111"/>
      <c r="CC100" s="15"/>
      <c r="CD100" s="62" t="s">
        <v>80</v>
      </c>
      <c r="CE100" s="52" t="s">
        <v>31</v>
      </c>
      <c r="CF100" s="74">
        <f t="shared" si="24"/>
        <v>400</v>
      </c>
      <c r="CG100" s="53"/>
      <c r="CH100" s="53"/>
      <c r="CI100" s="112">
        <f>SUM(CF100,CG100)-CH100</f>
        <v>400</v>
      </c>
    </row>
    <row r="101" spans="1:87" ht="13.5" customHeight="1" hidden="1" thickBot="1">
      <c r="A101" s="13"/>
      <c r="B101" s="15"/>
      <c r="C101" s="15"/>
      <c r="D101" s="16"/>
      <c r="E101" s="17">
        <f>SUM(E102)</f>
        <v>0</v>
      </c>
      <c r="F101" s="17"/>
      <c r="G101" s="17"/>
      <c r="H101" s="17">
        <f>SUM(H102)</f>
        <v>0</v>
      </c>
      <c r="J101" s="111"/>
      <c r="K101" s="15"/>
      <c r="L101" s="15"/>
      <c r="M101" s="16"/>
      <c r="N101" s="2">
        <f t="shared" si="16"/>
        <v>0</v>
      </c>
      <c r="O101" s="17"/>
      <c r="P101" s="17"/>
      <c r="Q101" s="116">
        <f>SUM(Q102)</f>
        <v>0</v>
      </c>
      <c r="T101" s="111"/>
      <c r="U101" s="15"/>
      <c r="V101" s="51"/>
      <c r="W101" s="52"/>
      <c r="X101" s="88">
        <f t="shared" si="17"/>
        <v>0</v>
      </c>
      <c r="Y101" s="53"/>
      <c r="Z101" s="53"/>
      <c r="AA101" s="112">
        <f>SUM(AA102)</f>
        <v>0</v>
      </c>
      <c r="AD101" s="111"/>
      <c r="AE101" s="15"/>
      <c r="AF101" s="51"/>
      <c r="AG101" s="52"/>
      <c r="AH101" s="88">
        <f t="shared" si="19"/>
        <v>0</v>
      </c>
      <c r="AI101" s="53"/>
      <c r="AJ101" s="53"/>
      <c r="AK101" s="112">
        <f>SUM(AK102)</f>
        <v>0</v>
      </c>
      <c r="AN101" s="111"/>
      <c r="AO101" s="15"/>
      <c r="AP101" s="51"/>
      <c r="AQ101" s="52"/>
      <c r="AR101" s="88">
        <f t="shared" si="20"/>
        <v>0</v>
      </c>
      <c r="AS101" s="53"/>
      <c r="AT101" s="53"/>
      <c r="AU101" s="112">
        <f>SUM(AU102)</f>
        <v>0</v>
      </c>
      <c r="AX101" s="111"/>
      <c r="AY101" s="15"/>
      <c r="AZ101" s="51"/>
      <c r="BA101" s="52"/>
      <c r="BB101" s="88">
        <f t="shared" si="21"/>
        <v>0</v>
      </c>
      <c r="BC101" s="53"/>
      <c r="BD101" s="53"/>
      <c r="BE101" s="112">
        <f>SUM(BE102)</f>
        <v>0</v>
      </c>
      <c r="BH101" s="111"/>
      <c r="BI101" s="15"/>
      <c r="BJ101" s="51"/>
      <c r="BK101" s="52"/>
      <c r="BL101" s="88">
        <f t="shared" si="22"/>
        <v>0</v>
      </c>
      <c r="BM101" s="53"/>
      <c r="BN101" s="53"/>
      <c r="BO101" s="112">
        <f>SUM(BO102)</f>
        <v>0</v>
      </c>
      <c r="BR101" s="111"/>
      <c r="BS101" s="15"/>
      <c r="BT101" s="51"/>
      <c r="BU101" s="52"/>
      <c r="BV101" s="88">
        <f t="shared" si="23"/>
        <v>0</v>
      </c>
      <c r="BW101" s="53"/>
      <c r="BX101" s="53"/>
      <c r="BY101" s="112">
        <f>SUM(BY102)</f>
        <v>0</v>
      </c>
      <c r="CB101" s="111"/>
      <c r="CC101" s="15"/>
      <c r="CD101" s="51"/>
      <c r="CE101" s="52"/>
      <c r="CF101" s="88">
        <f t="shared" si="24"/>
        <v>0</v>
      </c>
      <c r="CG101" s="53"/>
      <c r="CH101" s="53"/>
      <c r="CI101" s="112">
        <f>SUM(CI102)</f>
        <v>0</v>
      </c>
    </row>
    <row r="102" spans="1:87" ht="13.5" customHeight="1" hidden="1" thickBot="1">
      <c r="A102" s="13"/>
      <c r="B102" s="15"/>
      <c r="C102" s="15"/>
      <c r="D102" s="16"/>
      <c r="E102" s="17"/>
      <c r="F102" s="17"/>
      <c r="G102" s="17"/>
      <c r="H102" s="17"/>
      <c r="J102" s="111"/>
      <c r="K102" s="15"/>
      <c r="L102" s="15"/>
      <c r="M102" s="16"/>
      <c r="N102" s="2">
        <f t="shared" si="16"/>
        <v>0</v>
      </c>
      <c r="O102" s="17"/>
      <c r="P102" s="17"/>
      <c r="Q102" s="116"/>
      <c r="T102" s="111"/>
      <c r="U102" s="15"/>
      <c r="V102" s="51"/>
      <c r="W102" s="52"/>
      <c r="X102" s="88">
        <f t="shared" si="17"/>
        <v>0</v>
      </c>
      <c r="Y102" s="53"/>
      <c r="Z102" s="53"/>
      <c r="AA102" s="112"/>
      <c r="AD102" s="111"/>
      <c r="AE102" s="15"/>
      <c r="AF102" s="51"/>
      <c r="AG102" s="52"/>
      <c r="AH102" s="88">
        <f t="shared" si="19"/>
        <v>0</v>
      </c>
      <c r="AI102" s="53"/>
      <c r="AJ102" s="53"/>
      <c r="AK102" s="112"/>
      <c r="AN102" s="111"/>
      <c r="AO102" s="15"/>
      <c r="AP102" s="51"/>
      <c r="AQ102" s="52"/>
      <c r="AR102" s="88">
        <f t="shared" si="20"/>
        <v>0</v>
      </c>
      <c r="AS102" s="53"/>
      <c r="AT102" s="53"/>
      <c r="AU102" s="112"/>
      <c r="AX102" s="111"/>
      <c r="AY102" s="15"/>
      <c r="AZ102" s="51"/>
      <c r="BA102" s="52"/>
      <c r="BB102" s="88">
        <f t="shared" si="21"/>
        <v>0</v>
      </c>
      <c r="BC102" s="53"/>
      <c r="BD102" s="53"/>
      <c r="BE102" s="112"/>
      <c r="BH102" s="111"/>
      <c r="BI102" s="15"/>
      <c r="BJ102" s="51"/>
      <c r="BK102" s="52"/>
      <c r="BL102" s="88">
        <f t="shared" si="22"/>
        <v>0</v>
      </c>
      <c r="BM102" s="53"/>
      <c r="BN102" s="53"/>
      <c r="BO102" s="112"/>
      <c r="BR102" s="111"/>
      <c r="BS102" s="15"/>
      <c r="BT102" s="51"/>
      <c r="BU102" s="52"/>
      <c r="BV102" s="88">
        <f t="shared" si="23"/>
        <v>0</v>
      </c>
      <c r="BW102" s="53"/>
      <c r="BX102" s="53"/>
      <c r="BY102" s="112"/>
      <c r="CB102" s="111"/>
      <c r="CC102" s="15"/>
      <c r="CD102" s="51"/>
      <c r="CE102" s="52"/>
      <c r="CF102" s="88">
        <f t="shared" si="24"/>
        <v>0</v>
      </c>
      <c r="CG102" s="53"/>
      <c r="CH102" s="53"/>
      <c r="CI102" s="112"/>
    </row>
    <row r="103" spans="1:87" ht="39" customHeight="1" hidden="1" thickBot="1">
      <c r="A103" s="13"/>
      <c r="B103" s="15">
        <v>85333</v>
      </c>
      <c r="C103" s="15"/>
      <c r="D103" s="16" t="s">
        <v>53</v>
      </c>
      <c r="E103" s="17">
        <f>SUM(E104:E107)</f>
        <v>0</v>
      </c>
      <c r="F103" s="17"/>
      <c r="G103" s="17"/>
      <c r="H103" s="17">
        <f>SUM(H104:H107)</f>
        <v>0</v>
      </c>
      <c r="J103" s="111"/>
      <c r="K103" s="15">
        <v>85333</v>
      </c>
      <c r="L103" s="15"/>
      <c r="M103" s="16" t="s">
        <v>53</v>
      </c>
      <c r="N103" s="2">
        <f t="shared" si="16"/>
        <v>0</v>
      </c>
      <c r="O103" s="17"/>
      <c r="P103" s="17"/>
      <c r="Q103" s="116">
        <f>SUM(Q104:Q107)</f>
        <v>0</v>
      </c>
      <c r="T103" s="111"/>
      <c r="U103" s="15">
        <v>85333</v>
      </c>
      <c r="V103" s="51"/>
      <c r="W103" s="52" t="s">
        <v>53</v>
      </c>
      <c r="X103" s="88">
        <f t="shared" si="17"/>
        <v>0</v>
      </c>
      <c r="Y103" s="53"/>
      <c r="Z103" s="53"/>
      <c r="AA103" s="112">
        <f>SUM(AA104:AA107)</f>
        <v>0</v>
      </c>
      <c r="AD103" s="111"/>
      <c r="AE103" s="15">
        <v>85333</v>
      </c>
      <c r="AF103" s="51"/>
      <c r="AG103" s="52" t="s">
        <v>53</v>
      </c>
      <c r="AH103" s="88">
        <f t="shared" si="19"/>
        <v>0</v>
      </c>
      <c r="AI103" s="53"/>
      <c r="AJ103" s="53"/>
      <c r="AK103" s="112">
        <f>SUM(AK104:AK107)</f>
        <v>0</v>
      </c>
      <c r="AN103" s="111"/>
      <c r="AO103" s="15">
        <v>85333</v>
      </c>
      <c r="AP103" s="51"/>
      <c r="AQ103" s="52" t="s">
        <v>53</v>
      </c>
      <c r="AR103" s="88">
        <f t="shared" si="20"/>
        <v>0</v>
      </c>
      <c r="AS103" s="53"/>
      <c r="AT103" s="53"/>
      <c r="AU103" s="112">
        <f>SUM(AU104:AU107)</f>
        <v>0</v>
      </c>
      <c r="AX103" s="111"/>
      <c r="AY103" s="15">
        <v>85333</v>
      </c>
      <c r="AZ103" s="51"/>
      <c r="BA103" s="52" t="s">
        <v>53</v>
      </c>
      <c r="BB103" s="88">
        <f t="shared" si="21"/>
        <v>0</v>
      </c>
      <c r="BC103" s="53"/>
      <c r="BD103" s="53"/>
      <c r="BE103" s="112">
        <f>SUM(BE104:BE107)</f>
        <v>0</v>
      </c>
      <c r="BH103" s="111"/>
      <c r="BI103" s="15">
        <v>85333</v>
      </c>
      <c r="BJ103" s="51"/>
      <c r="BK103" s="52" t="s">
        <v>53</v>
      </c>
      <c r="BL103" s="88">
        <f t="shared" si="22"/>
        <v>0</v>
      </c>
      <c r="BM103" s="53"/>
      <c r="BN103" s="53"/>
      <c r="BO103" s="112">
        <f>SUM(BO104:BO107)</f>
        <v>0</v>
      </c>
      <c r="BR103" s="111"/>
      <c r="BS103" s="15">
        <v>85333</v>
      </c>
      <c r="BT103" s="51"/>
      <c r="BU103" s="52" t="s">
        <v>53</v>
      </c>
      <c r="BV103" s="88">
        <f t="shared" si="23"/>
        <v>0</v>
      </c>
      <c r="BW103" s="53"/>
      <c r="BX103" s="53"/>
      <c r="BY103" s="112">
        <f>SUM(BY104:BY107)</f>
        <v>0</v>
      </c>
      <c r="CB103" s="111"/>
      <c r="CC103" s="15">
        <v>85333</v>
      </c>
      <c r="CD103" s="51"/>
      <c r="CE103" s="52" t="s">
        <v>53</v>
      </c>
      <c r="CF103" s="88">
        <f t="shared" si="24"/>
        <v>0</v>
      </c>
      <c r="CG103" s="53"/>
      <c r="CH103" s="53"/>
      <c r="CI103" s="112">
        <f>SUM(CI104:CI107)</f>
        <v>0</v>
      </c>
    </row>
    <row r="104" spans="1:87" ht="26.25" customHeight="1" hidden="1" thickBot="1">
      <c r="A104" s="13"/>
      <c r="B104" s="15"/>
      <c r="C104" s="14" t="s">
        <v>28</v>
      </c>
      <c r="D104" s="16" t="s">
        <v>29</v>
      </c>
      <c r="E104" s="17"/>
      <c r="F104" s="17"/>
      <c r="G104" s="17"/>
      <c r="H104" s="17"/>
      <c r="J104" s="111"/>
      <c r="K104" s="15"/>
      <c r="L104" s="14" t="s">
        <v>28</v>
      </c>
      <c r="M104" s="16" t="s">
        <v>29</v>
      </c>
      <c r="N104" s="2">
        <f t="shared" si="16"/>
        <v>0</v>
      </c>
      <c r="O104" s="17"/>
      <c r="P104" s="17"/>
      <c r="Q104" s="116"/>
      <c r="T104" s="111"/>
      <c r="U104" s="15"/>
      <c r="V104" s="62" t="s">
        <v>28</v>
      </c>
      <c r="W104" s="52" t="s">
        <v>29</v>
      </c>
      <c r="X104" s="88">
        <f t="shared" si="17"/>
        <v>0</v>
      </c>
      <c r="Y104" s="53"/>
      <c r="Z104" s="53"/>
      <c r="AA104" s="112"/>
      <c r="AD104" s="111"/>
      <c r="AE104" s="15"/>
      <c r="AF104" s="62" t="s">
        <v>28</v>
      </c>
      <c r="AG104" s="52" t="s">
        <v>29</v>
      </c>
      <c r="AH104" s="88">
        <f t="shared" si="19"/>
        <v>0</v>
      </c>
      <c r="AI104" s="53"/>
      <c r="AJ104" s="53"/>
      <c r="AK104" s="112"/>
      <c r="AN104" s="111"/>
      <c r="AO104" s="15"/>
      <c r="AP104" s="62" t="s">
        <v>28</v>
      </c>
      <c r="AQ104" s="52" t="s">
        <v>29</v>
      </c>
      <c r="AR104" s="88">
        <f t="shared" si="20"/>
        <v>0</v>
      </c>
      <c r="AS104" s="53"/>
      <c r="AT104" s="53"/>
      <c r="AU104" s="112"/>
      <c r="AX104" s="111"/>
      <c r="AY104" s="15"/>
      <c r="AZ104" s="62" t="s">
        <v>28</v>
      </c>
      <c r="BA104" s="52" t="s">
        <v>29</v>
      </c>
      <c r="BB104" s="88">
        <f t="shared" si="21"/>
        <v>0</v>
      </c>
      <c r="BC104" s="53"/>
      <c r="BD104" s="53"/>
      <c r="BE104" s="112"/>
      <c r="BH104" s="111"/>
      <c r="BI104" s="15"/>
      <c r="BJ104" s="62" t="s">
        <v>28</v>
      </c>
      <c r="BK104" s="52" t="s">
        <v>29</v>
      </c>
      <c r="BL104" s="88">
        <f t="shared" si="22"/>
        <v>0</v>
      </c>
      <c r="BM104" s="53"/>
      <c r="BN104" s="53"/>
      <c r="BO104" s="112"/>
      <c r="BR104" s="111"/>
      <c r="BS104" s="15"/>
      <c r="BT104" s="62" t="s">
        <v>28</v>
      </c>
      <c r="BU104" s="52" t="s">
        <v>29</v>
      </c>
      <c r="BV104" s="88">
        <f t="shared" si="23"/>
        <v>0</v>
      </c>
      <c r="BW104" s="53"/>
      <c r="BX104" s="53"/>
      <c r="BY104" s="112"/>
      <c r="CB104" s="111"/>
      <c r="CC104" s="15"/>
      <c r="CD104" s="62" t="s">
        <v>28</v>
      </c>
      <c r="CE104" s="52" t="s">
        <v>29</v>
      </c>
      <c r="CF104" s="88">
        <f t="shared" si="24"/>
        <v>0</v>
      </c>
      <c r="CG104" s="53"/>
      <c r="CH104" s="53"/>
      <c r="CI104" s="112"/>
    </row>
    <row r="105" spans="1:87" ht="51.75" customHeight="1" hidden="1" thickBot="1">
      <c r="A105" s="13"/>
      <c r="B105" s="15"/>
      <c r="C105" s="14" t="s">
        <v>30</v>
      </c>
      <c r="D105" s="16" t="s">
        <v>31</v>
      </c>
      <c r="E105" s="17"/>
      <c r="F105" s="17"/>
      <c r="G105" s="17"/>
      <c r="H105" s="17"/>
      <c r="J105" s="111"/>
      <c r="K105" s="15"/>
      <c r="L105" s="14" t="s">
        <v>30</v>
      </c>
      <c r="M105" s="16" t="s">
        <v>31</v>
      </c>
      <c r="N105" s="2">
        <f t="shared" si="16"/>
        <v>0</v>
      </c>
      <c r="O105" s="17"/>
      <c r="P105" s="17"/>
      <c r="Q105" s="116"/>
      <c r="T105" s="111"/>
      <c r="U105" s="15"/>
      <c r="V105" s="62" t="s">
        <v>30</v>
      </c>
      <c r="W105" s="52" t="s">
        <v>31</v>
      </c>
      <c r="X105" s="88">
        <f t="shared" si="17"/>
        <v>0</v>
      </c>
      <c r="Y105" s="53"/>
      <c r="Z105" s="53"/>
      <c r="AA105" s="112"/>
      <c r="AD105" s="111"/>
      <c r="AE105" s="15"/>
      <c r="AF105" s="62" t="s">
        <v>30</v>
      </c>
      <c r="AG105" s="52" t="s">
        <v>31</v>
      </c>
      <c r="AH105" s="88">
        <f t="shared" si="19"/>
        <v>0</v>
      </c>
      <c r="AI105" s="53"/>
      <c r="AJ105" s="53"/>
      <c r="AK105" s="112"/>
      <c r="AN105" s="111"/>
      <c r="AO105" s="15"/>
      <c r="AP105" s="62" t="s">
        <v>30</v>
      </c>
      <c r="AQ105" s="52" t="s">
        <v>31</v>
      </c>
      <c r="AR105" s="88">
        <f t="shared" si="20"/>
        <v>0</v>
      </c>
      <c r="AS105" s="53"/>
      <c r="AT105" s="53"/>
      <c r="AU105" s="112"/>
      <c r="AX105" s="111"/>
      <c r="AY105" s="15"/>
      <c r="AZ105" s="62" t="s">
        <v>30</v>
      </c>
      <c r="BA105" s="52" t="s">
        <v>31</v>
      </c>
      <c r="BB105" s="88">
        <f t="shared" si="21"/>
        <v>0</v>
      </c>
      <c r="BC105" s="53"/>
      <c r="BD105" s="53"/>
      <c r="BE105" s="112"/>
      <c r="BH105" s="111"/>
      <c r="BI105" s="15"/>
      <c r="BJ105" s="62" t="s">
        <v>30</v>
      </c>
      <c r="BK105" s="52" t="s">
        <v>31</v>
      </c>
      <c r="BL105" s="88">
        <f t="shared" si="22"/>
        <v>0</v>
      </c>
      <c r="BM105" s="53"/>
      <c r="BN105" s="53"/>
      <c r="BO105" s="112"/>
      <c r="BR105" s="111"/>
      <c r="BS105" s="15"/>
      <c r="BT105" s="62" t="s">
        <v>30</v>
      </c>
      <c r="BU105" s="52" t="s">
        <v>31</v>
      </c>
      <c r="BV105" s="88">
        <f t="shared" si="23"/>
        <v>0</v>
      </c>
      <c r="BW105" s="53"/>
      <c r="BX105" s="53"/>
      <c r="BY105" s="112"/>
      <c r="CB105" s="111"/>
      <c r="CC105" s="15"/>
      <c r="CD105" s="62" t="s">
        <v>30</v>
      </c>
      <c r="CE105" s="52" t="s">
        <v>31</v>
      </c>
      <c r="CF105" s="88">
        <f t="shared" si="24"/>
        <v>0</v>
      </c>
      <c r="CG105" s="53"/>
      <c r="CH105" s="53"/>
      <c r="CI105" s="112"/>
    </row>
    <row r="106" spans="1:87" ht="255.75" customHeight="1" hidden="1" thickBot="1">
      <c r="A106" s="13"/>
      <c r="B106" s="15"/>
      <c r="C106" s="15">
        <v>211</v>
      </c>
      <c r="D106" s="16" t="s">
        <v>64</v>
      </c>
      <c r="E106" s="17"/>
      <c r="F106" s="17"/>
      <c r="G106" s="17"/>
      <c r="H106" s="17"/>
      <c r="J106" s="111"/>
      <c r="K106" s="15"/>
      <c r="L106" s="15">
        <v>211</v>
      </c>
      <c r="M106" s="16" t="s">
        <v>64</v>
      </c>
      <c r="N106" s="2">
        <f t="shared" si="16"/>
        <v>0</v>
      </c>
      <c r="O106" s="17"/>
      <c r="P106" s="17"/>
      <c r="Q106" s="116"/>
      <c r="T106" s="111"/>
      <c r="U106" s="15"/>
      <c r="V106" s="51">
        <v>211</v>
      </c>
      <c r="W106" s="52" t="s">
        <v>64</v>
      </c>
      <c r="X106" s="88">
        <f t="shared" si="17"/>
        <v>0</v>
      </c>
      <c r="Y106" s="53"/>
      <c r="Z106" s="53"/>
      <c r="AA106" s="112"/>
      <c r="AD106" s="111"/>
      <c r="AE106" s="15"/>
      <c r="AF106" s="51">
        <v>211</v>
      </c>
      <c r="AG106" s="52" t="s">
        <v>64</v>
      </c>
      <c r="AH106" s="88">
        <f t="shared" si="19"/>
        <v>0</v>
      </c>
      <c r="AI106" s="53"/>
      <c r="AJ106" s="53"/>
      <c r="AK106" s="112"/>
      <c r="AN106" s="111"/>
      <c r="AO106" s="15"/>
      <c r="AP106" s="51">
        <v>211</v>
      </c>
      <c r="AQ106" s="52" t="s">
        <v>64</v>
      </c>
      <c r="AR106" s="88">
        <f t="shared" si="20"/>
        <v>0</v>
      </c>
      <c r="AS106" s="53"/>
      <c r="AT106" s="53"/>
      <c r="AU106" s="112"/>
      <c r="AX106" s="111"/>
      <c r="AY106" s="15"/>
      <c r="AZ106" s="51">
        <v>211</v>
      </c>
      <c r="BA106" s="52" t="s">
        <v>64</v>
      </c>
      <c r="BB106" s="88">
        <f t="shared" si="21"/>
        <v>0</v>
      </c>
      <c r="BC106" s="53"/>
      <c r="BD106" s="53"/>
      <c r="BE106" s="112"/>
      <c r="BH106" s="111"/>
      <c r="BI106" s="15"/>
      <c r="BJ106" s="51">
        <v>211</v>
      </c>
      <c r="BK106" s="52" t="s">
        <v>64</v>
      </c>
      <c r="BL106" s="88">
        <f t="shared" si="22"/>
        <v>0</v>
      </c>
      <c r="BM106" s="53"/>
      <c r="BN106" s="53"/>
      <c r="BO106" s="112"/>
      <c r="BR106" s="111"/>
      <c r="BS106" s="15"/>
      <c r="BT106" s="51">
        <v>211</v>
      </c>
      <c r="BU106" s="52" t="s">
        <v>64</v>
      </c>
      <c r="BV106" s="88">
        <f t="shared" si="23"/>
        <v>0</v>
      </c>
      <c r="BW106" s="53"/>
      <c r="BX106" s="53"/>
      <c r="BY106" s="112"/>
      <c r="CB106" s="111"/>
      <c r="CC106" s="15"/>
      <c r="CD106" s="51">
        <v>211</v>
      </c>
      <c r="CE106" s="52" t="s">
        <v>64</v>
      </c>
      <c r="CF106" s="88">
        <f t="shared" si="24"/>
        <v>0</v>
      </c>
      <c r="CG106" s="53"/>
      <c r="CH106" s="53"/>
      <c r="CI106" s="112"/>
    </row>
    <row r="107" spans="1:87" ht="153.75" customHeight="1" hidden="1" thickBot="1">
      <c r="A107" s="13"/>
      <c r="B107" s="15"/>
      <c r="C107" s="15">
        <v>213</v>
      </c>
      <c r="D107" s="16" t="s">
        <v>65</v>
      </c>
      <c r="E107" s="17"/>
      <c r="F107" s="17"/>
      <c r="G107" s="17"/>
      <c r="H107" s="17"/>
      <c r="J107" s="111"/>
      <c r="K107" s="15"/>
      <c r="L107" s="15">
        <v>213</v>
      </c>
      <c r="M107" s="16" t="s">
        <v>65</v>
      </c>
      <c r="N107" s="2">
        <f t="shared" si="16"/>
        <v>0</v>
      </c>
      <c r="O107" s="17"/>
      <c r="P107" s="17"/>
      <c r="Q107" s="116"/>
      <c r="T107" s="111"/>
      <c r="U107" s="15"/>
      <c r="V107" s="51">
        <v>213</v>
      </c>
      <c r="W107" s="52" t="s">
        <v>65</v>
      </c>
      <c r="X107" s="88">
        <f t="shared" si="17"/>
        <v>0</v>
      </c>
      <c r="Y107" s="53"/>
      <c r="Z107" s="53"/>
      <c r="AA107" s="112"/>
      <c r="AD107" s="111"/>
      <c r="AE107" s="15"/>
      <c r="AF107" s="51">
        <v>213</v>
      </c>
      <c r="AG107" s="52" t="s">
        <v>65</v>
      </c>
      <c r="AH107" s="88">
        <f t="shared" si="19"/>
        <v>0</v>
      </c>
      <c r="AI107" s="53"/>
      <c r="AJ107" s="53"/>
      <c r="AK107" s="112"/>
      <c r="AN107" s="111"/>
      <c r="AO107" s="15"/>
      <c r="AP107" s="51">
        <v>213</v>
      </c>
      <c r="AQ107" s="52" t="s">
        <v>65</v>
      </c>
      <c r="AR107" s="88">
        <f t="shared" si="20"/>
        <v>0</v>
      </c>
      <c r="AS107" s="53"/>
      <c r="AT107" s="53"/>
      <c r="AU107" s="112"/>
      <c r="AX107" s="111"/>
      <c r="AY107" s="15"/>
      <c r="AZ107" s="51">
        <v>213</v>
      </c>
      <c r="BA107" s="52" t="s">
        <v>65</v>
      </c>
      <c r="BB107" s="88">
        <f t="shared" si="21"/>
        <v>0</v>
      </c>
      <c r="BC107" s="53"/>
      <c r="BD107" s="53"/>
      <c r="BE107" s="112"/>
      <c r="BH107" s="111"/>
      <c r="BI107" s="15"/>
      <c r="BJ107" s="51">
        <v>213</v>
      </c>
      <c r="BK107" s="52" t="s">
        <v>65</v>
      </c>
      <c r="BL107" s="88">
        <f t="shared" si="22"/>
        <v>0</v>
      </c>
      <c r="BM107" s="53"/>
      <c r="BN107" s="53"/>
      <c r="BO107" s="112"/>
      <c r="BR107" s="111"/>
      <c r="BS107" s="15"/>
      <c r="BT107" s="51">
        <v>213</v>
      </c>
      <c r="BU107" s="52" t="s">
        <v>65</v>
      </c>
      <c r="BV107" s="88">
        <f t="shared" si="23"/>
        <v>0</v>
      </c>
      <c r="BW107" s="53"/>
      <c r="BX107" s="53"/>
      <c r="BY107" s="112"/>
      <c r="CB107" s="111"/>
      <c r="CC107" s="15"/>
      <c r="CD107" s="51">
        <v>213</v>
      </c>
      <c r="CE107" s="52" t="s">
        <v>65</v>
      </c>
      <c r="CF107" s="88">
        <f t="shared" si="24"/>
        <v>0</v>
      </c>
      <c r="CG107" s="53"/>
      <c r="CH107" s="53"/>
      <c r="CI107" s="112"/>
    </row>
    <row r="108" spans="1:87" ht="51.75" customHeight="1" hidden="1" thickBot="1">
      <c r="A108" s="13"/>
      <c r="B108" s="15">
        <v>85395</v>
      </c>
      <c r="C108" s="15"/>
      <c r="D108" s="16" t="s">
        <v>60</v>
      </c>
      <c r="E108" s="17">
        <f>SUM(E109)</f>
        <v>0</v>
      </c>
      <c r="F108" s="17"/>
      <c r="G108" s="17"/>
      <c r="H108" s="17">
        <f>SUM(H109)</f>
        <v>0</v>
      </c>
      <c r="J108" s="111"/>
      <c r="K108" s="15">
        <v>85395</v>
      </c>
      <c r="L108" s="15"/>
      <c r="M108" s="16" t="s">
        <v>60</v>
      </c>
      <c r="N108" s="2">
        <f t="shared" si="16"/>
        <v>0</v>
      </c>
      <c r="O108" s="17"/>
      <c r="P108" s="17"/>
      <c r="Q108" s="116">
        <f>SUM(Q109)</f>
        <v>0</v>
      </c>
      <c r="T108" s="111"/>
      <c r="U108" s="15">
        <v>85395</v>
      </c>
      <c r="V108" s="51"/>
      <c r="W108" s="52" t="s">
        <v>60</v>
      </c>
      <c r="X108" s="88">
        <f t="shared" si="17"/>
        <v>0</v>
      </c>
      <c r="Y108" s="53"/>
      <c r="Z108" s="53"/>
      <c r="AA108" s="112">
        <f>SUM(AA109)</f>
        <v>0</v>
      </c>
      <c r="AD108" s="111"/>
      <c r="AE108" s="15">
        <v>85395</v>
      </c>
      <c r="AF108" s="51"/>
      <c r="AG108" s="52" t="s">
        <v>60</v>
      </c>
      <c r="AH108" s="88">
        <f t="shared" si="19"/>
        <v>0</v>
      </c>
      <c r="AI108" s="53"/>
      <c r="AJ108" s="53"/>
      <c r="AK108" s="112">
        <f>SUM(AK109)</f>
        <v>0</v>
      </c>
      <c r="AN108" s="111"/>
      <c r="AO108" s="15">
        <v>85395</v>
      </c>
      <c r="AP108" s="51"/>
      <c r="AQ108" s="52" t="s">
        <v>60</v>
      </c>
      <c r="AR108" s="88">
        <f t="shared" si="20"/>
        <v>0</v>
      </c>
      <c r="AS108" s="53"/>
      <c r="AT108" s="53"/>
      <c r="AU108" s="112">
        <f>SUM(AU109)</f>
        <v>0</v>
      </c>
      <c r="AX108" s="111"/>
      <c r="AY108" s="15">
        <v>85395</v>
      </c>
      <c r="AZ108" s="51"/>
      <c r="BA108" s="52" t="s">
        <v>60</v>
      </c>
      <c r="BB108" s="88">
        <f t="shared" si="21"/>
        <v>0</v>
      </c>
      <c r="BC108" s="53"/>
      <c r="BD108" s="53"/>
      <c r="BE108" s="112">
        <f>SUM(BE109)</f>
        <v>0</v>
      </c>
      <c r="BH108" s="111"/>
      <c r="BI108" s="15">
        <v>85395</v>
      </c>
      <c r="BJ108" s="51"/>
      <c r="BK108" s="52" t="s">
        <v>60</v>
      </c>
      <c r="BL108" s="88">
        <f t="shared" si="22"/>
        <v>0</v>
      </c>
      <c r="BM108" s="53"/>
      <c r="BN108" s="53"/>
      <c r="BO108" s="112">
        <f>SUM(BO109)</f>
        <v>0</v>
      </c>
      <c r="BR108" s="111"/>
      <c r="BS108" s="15">
        <v>85395</v>
      </c>
      <c r="BT108" s="51"/>
      <c r="BU108" s="52" t="s">
        <v>60</v>
      </c>
      <c r="BV108" s="88">
        <f t="shared" si="23"/>
        <v>0</v>
      </c>
      <c r="BW108" s="53"/>
      <c r="BX108" s="53"/>
      <c r="BY108" s="112">
        <f>SUM(BY109)</f>
        <v>0</v>
      </c>
      <c r="CB108" s="111"/>
      <c r="CC108" s="15">
        <v>85395</v>
      </c>
      <c r="CD108" s="51"/>
      <c r="CE108" s="52" t="s">
        <v>60</v>
      </c>
      <c r="CF108" s="88">
        <f t="shared" si="24"/>
        <v>0</v>
      </c>
      <c r="CG108" s="53"/>
      <c r="CH108" s="53"/>
      <c r="CI108" s="112">
        <f>SUM(CI109)</f>
        <v>0</v>
      </c>
    </row>
    <row r="109" spans="1:87" ht="153.75" customHeight="1" hidden="1" thickBot="1">
      <c r="A109" s="13"/>
      <c r="B109" s="15"/>
      <c r="C109" s="15">
        <v>213</v>
      </c>
      <c r="D109" s="16" t="s">
        <v>65</v>
      </c>
      <c r="E109" s="17"/>
      <c r="F109" s="17"/>
      <c r="G109" s="17"/>
      <c r="H109" s="17"/>
      <c r="J109" s="111"/>
      <c r="K109" s="15"/>
      <c r="L109" s="15">
        <v>213</v>
      </c>
      <c r="M109" s="16" t="s">
        <v>65</v>
      </c>
      <c r="N109" s="99">
        <f t="shared" si="16"/>
        <v>0</v>
      </c>
      <c r="O109" s="17"/>
      <c r="P109" s="17"/>
      <c r="Q109" s="116"/>
      <c r="T109" s="111"/>
      <c r="U109" s="15"/>
      <c r="V109" s="75">
        <v>213</v>
      </c>
      <c r="W109" s="68" t="s">
        <v>65</v>
      </c>
      <c r="X109" s="90">
        <f t="shared" si="17"/>
        <v>0</v>
      </c>
      <c r="Y109" s="58"/>
      <c r="Z109" s="58"/>
      <c r="AA109" s="113"/>
      <c r="AD109" s="111"/>
      <c r="AE109" s="15"/>
      <c r="AF109" s="75">
        <v>213</v>
      </c>
      <c r="AG109" s="68" t="s">
        <v>65</v>
      </c>
      <c r="AH109" s="90">
        <f t="shared" si="19"/>
        <v>0</v>
      </c>
      <c r="AI109" s="58"/>
      <c r="AJ109" s="58"/>
      <c r="AK109" s="113"/>
      <c r="AN109" s="111"/>
      <c r="AO109" s="15"/>
      <c r="AP109" s="75">
        <v>213</v>
      </c>
      <c r="AQ109" s="68" t="s">
        <v>65</v>
      </c>
      <c r="AR109" s="90">
        <f t="shared" si="20"/>
        <v>0</v>
      </c>
      <c r="AS109" s="58"/>
      <c r="AT109" s="58"/>
      <c r="AU109" s="113"/>
      <c r="AX109" s="111"/>
      <c r="AY109" s="15"/>
      <c r="AZ109" s="75">
        <v>213</v>
      </c>
      <c r="BA109" s="68" t="s">
        <v>65</v>
      </c>
      <c r="BB109" s="90">
        <f t="shared" si="21"/>
        <v>0</v>
      </c>
      <c r="BC109" s="58"/>
      <c r="BD109" s="58"/>
      <c r="BE109" s="113"/>
      <c r="BH109" s="111"/>
      <c r="BI109" s="15"/>
      <c r="BJ109" s="75">
        <v>213</v>
      </c>
      <c r="BK109" s="68" t="s">
        <v>65</v>
      </c>
      <c r="BL109" s="90">
        <f t="shared" si="22"/>
        <v>0</v>
      </c>
      <c r="BM109" s="58"/>
      <c r="BN109" s="58"/>
      <c r="BO109" s="113"/>
      <c r="BR109" s="111"/>
      <c r="BS109" s="15"/>
      <c r="BT109" s="75">
        <v>213</v>
      </c>
      <c r="BU109" s="68" t="s">
        <v>65</v>
      </c>
      <c r="BV109" s="90">
        <f t="shared" si="23"/>
        <v>0</v>
      </c>
      <c r="BW109" s="58"/>
      <c r="BX109" s="58"/>
      <c r="BY109" s="113"/>
      <c r="CB109" s="111"/>
      <c r="CC109" s="15"/>
      <c r="CD109" s="75">
        <v>213</v>
      </c>
      <c r="CE109" s="68" t="s">
        <v>65</v>
      </c>
      <c r="CF109" s="90">
        <f t="shared" si="24"/>
        <v>0</v>
      </c>
      <c r="CG109" s="58"/>
      <c r="CH109" s="58"/>
      <c r="CI109" s="113"/>
    </row>
    <row r="110" spans="1:87" ht="18" customHeight="1" thickBot="1">
      <c r="A110" s="10">
        <v>854</v>
      </c>
      <c r="B110" s="22"/>
      <c r="C110" s="22"/>
      <c r="D110" s="23" t="s">
        <v>54</v>
      </c>
      <c r="E110" s="2">
        <f>E111+E117+E120</f>
        <v>127332</v>
      </c>
      <c r="F110" s="2"/>
      <c r="G110" s="2"/>
      <c r="H110" s="2">
        <f>SUM(H111,H117,H120,H115)</f>
        <v>127332</v>
      </c>
      <c r="J110" s="82">
        <v>854</v>
      </c>
      <c r="K110" s="78"/>
      <c r="L110" s="78"/>
      <c r="M110" s="79" t="s">
        <v>54</v>
      </c>
      <c r="N110" s="80">
        <f t="shared" si="16"/>
        <v>127332</v>
      </c>
      <c r="O110" s="80">
        <f>SUM(O111,O115,O117,O120)</f>
        <v>4000</v>
      </c>
      <c r="P110" s="80">
        <f>SUM(P111,P115,P117,P120)</f>
        <v>0</v>
      </c>
      <c r="Q110" s="81">
        <f>SUM(Q111,Q117,Q120,Q115)</f>
        <v>131332</v>
      </c>
      <c r="T110" s="82">
        <v>854</v>
      </c>
      <c r="U110" s="78"/>
      <c r="V110" s="78"/>
      <c r="W110" s="79" t="s">
        <v>54</v>
      </c>
      <c r="X110" s="80">
        <f t="shared" si="17"/>
        <v>131332</v>
      </c>
      <c r="Y110" s="80">
        <f>SUM(Y111,Y115,Y117,Y120)</f>
        <v>0</v>
      </c>
      <c r="Z110" s="80">
        <f>SUM(Z111,Z115,Z117,Z120)</f>
        <v>0</v>
      </c>
      <c r="AA110" s="81">
        <f>SUM(AA111,AA117,AA120,AA115)</f>
        <v>131332</v>
      </c>
      <c r="AD110" s="82">
        <v>854</v>
      </c>
      <c r="AE110" s="78"/>
      <c r="AF110" s="78"/>
      <c r="AG110" s="79" t="s">
        <v>54</v>
      </c>
      <c r="AH110" s="80">
        <f t="shared" si="19"/>
        <v>131332</v>
      </c>
      <c r="AI110" s="80">
        <f>SUM(AI111,AI115,AI117,AI120)</f>
        <v>0</v>
      </c>
      <c r="AJ110" s="80">
        <f>SUM(AJ111,AJ115,AJ117,AJ120)</f>
        <v>0</v>
      </c>
      <c r="AK110" s="81">
        <f>SUM(AK111,AK117,AK120,AK115)</f>
        <v>131332</v>
      </c>
      <c r="AN110" s="82">
        <v>854</v>
      </c>
      <c r="AO110" s="78"/>
      <c r="AP110" s="78"/>
      <c r="AQ110" s="79" t="s">
        <v>54</v>
      </c>
      <c r="AR110" s="80">
        <f t="shared" si="20"/>
        <v>131332</v>
      </c>
      <c r="AS110" s="80">
        <f>SUM(AS111,AS115,AS117,AS120)</f>
        <v>0</v>
      </c>
      <c r="AT110" s="80">
        <f>SUM(AT111,AT115,AT117,AT120)</f>
        <v>0</v>
      </c>
      <c r="AU110" s="81">
        <f>SUM(AU111,AU117,AU120,AU115)</f>
        <v>131332</v>
      </c>
      <c r="AX110" s="82">
        <v>854</v>
      </c>
      <c r="AY110" s="78"/>
      <c r="AZ110" s="78"/>
      <c r="BA110" s="79" t="s">
        <v>54</v>
      </c>
      <c r="BB110" s="80">
        <f t="shared" si="21"/>
        <v>131332</v>
      </c>
      <c r="BC110" s="80">
        <f>SUM(BC111,BC115,BC117,BC120)</f>
        <v>0</v>
      </c>
      <c r="BD110" s="80">
        <f>SUM(BD111,BD115,BD117,BD120)</f>
        <v>0</v>
      </c>
      <c r="BE110" s="81">
        <f>SUM(BE111,BE117,BE120,BE115)</f>
        <v>131332</v>
      </c>
      <c r="BH110" s="82">
        <v>854</v>
      </c>
      <c r="BI110" s="78"/>
      <c r="BJ110" s="78"/>
      <c r="BK110" s="79" t="s">
        <v>54</v>
      </c>
      <c r="BL110" s="80">
        <f t="shared" si="22"/>
        <v>131332</v>
      </c>
      <c r="BM110" s="80">
        <f>SUM(BM111,BM115,BM117,BM120)</f>
        <v>0</v>
      </c>
      <c r="BN110" s="80">
        <f>SUM(BN111,BN115,BN117,BN120)</f>
        <v>0</v>
      </c>
      <c r="BO110" s="81">
        <f>SUM(BO111,BO117,BO120,BO115)</f>
        <v>131332</v>
      </c>
      <c r="BR110" s="82">
        <v>854</v>
      </c>
      <c r="BS110" s="78"/>
      <c r="BT110" s="78"/>
      <c r="BU110" s="79" t="s">
        <v>54</v>
      </c>
      <c r="BV110" s="80">
        <f t="shared" si="23"/>
        <v>131332</v>
      </c>
      <c r="BW110" s="80">
        <f>SUM(BW111,BW115,BW117,BW120)</f>
        <v>0</v>
      </c>
      <c r="BX110" s="80">
        <f>SUM(BX111,BX115,BX117,BX120)</f>
        <v>0</v>
      </c>
      <c r="BY110" s="81">
        <f>SUM(BY111,BY117,BY120,BY115)</f>
        <v>131332</v>
      </c>
      <c r="CB110" s="82">
        <v>854</v>
      </c>
      <c r="CC110" s="78"/>
      <c r="CD110" s="78"/>
      <c r="CE110" s="79" t="s">
        <v>54</v>
      </c>
      <c r="CF110" s="80">
        <f t="shared" si="24"/>
        <v>131332</v>
      </c>
      <c r="CG110" s="80">
        <f>SUM(CG111,CG115,CG117,CG120)</f>
        <v>0</v>
      </c>
      <c r="CH110" s="80">
        <f>SUM(CH111,CH115,CH117,CH120)</f>
        <v>0</v>
      </c>
      <c r="CI110" s="81">
        <f>SUM(CI111,CI117,CI120,CI115)</f>
        <v>131332</v>
      </c>
    </row>
    <row r="111" spans="1:87" ht="30.75" customHeight="1">
      <c r="A111" s="13"/>
      <c r="B111" s="15">
        <v>85403</v>
      </c>
      <c r="C111" s="15"/>
      <c r="D111" s="16" t="s">
        <v>55</v>
      </c>
      <c r="E111" s="17">
        <f>E112+E113</f>
        <v>29313</v>
      </c>
      <c r="F111" s="17"/>
      <c r="G111" s="17"/>
      <c r="H111" s="17">
        <f>SUM(H112:H114)</f>
        <v>29313</v>
      </c>
      <c r="J111" s="111"/>
      <c r="K111" s="122">
        <v>85403</v>
      </c>
      <c r="L111" s="122"/>
      <c r="M111" s="123" t="s">
        <v>55</v>
      </c>
      <c r="N111" s="124">
        <f t="shared" si="16"/>
        <v>29313</v>
      </c>
      <c r="O111" s="125">
        <f>SUM(O112:O114)</f>
        <v>0</v>
      </c>
      <c r="P111" s="125">
        <f>SUM(P112:P114)</f>
        <v>0</v>
      </c>
      <c r="Q111" s="126">
        <f>SUM(Q112:Q114)</f>
        <v>29313</v>
      </c>
      <c r="T111" s="111"/>
      <c r="U111" s="122">
        <v>85403</v>
      </c>
      <c r="V111" s="122"/>
      <c r="W111" s="123" t="s">
        <v>55</v>
      </c>
      <c r="X111" s="124">
        <f t="shared" si="17"/>
        <v>29313</v>
      </c>
      <c r="Y111" s="125">
        <f>SUM(Y112:Y114)</f>
        <v>0</v>
      </c>
      <c r="Z111" s="125">
        <f>SUM(Z112:Z114)</f>
        <v>0</v>
      </c>
      <c r="AA111" s="126">
        <f>SUM(AA112:AA114)</f>
        <v>29313</v>
      </c>
      <c r="AD111" s="111"/>
      <c r="AE111" s="122">
        <v>85403</v>
      </c>
      <c r="AF111" s="122"/>
      <c r="AG111" s="123" t="s">
        <v>55</v>
      </c>
      <c r="AH111" s="124">
        <f t="shared" si="19"/>
        <v>29313</v>
      </c>
      <c r="AI111" s="125">
        <f>SUM(AI112:AI114)</f>
        <v>0</v>
      </c>
      <c r="AJ111" s="125">
        <f>SUM(AJ112:AJ114)</f>
        <v>0</v>
      </c>
      <c r="AK111" s="126">
        <f>SUM(AK112:AK114)</f>
        <v>29313</v>
      </c>
      <c r="AN111" s="111"/>
      <c r="AO111" s="122">
        <v>85403</v>
      </c>
      <c r="AP111" s="122"/>
      <c r="AQ111" s="123" t="s">
        <v>55</v>
      </c>
      <c r="AR111" s="124">
        <f t="shared" si="20"/>
        <v>29313</v>
      </c>
      <c r="AS111" s="125">
        <f>SUM(AS112:AS114)</f>
        <v>0</v>
      </c>
      <c r="AT111" s="125">
        <f>SUM(AT112:AT114)</f>
        <v>0</v>
      </c>
      <c r="AU111" s="126">
        <f>SUM(AU112:AU114)</f>
        <v>29313</v>
      </c>
      <c r="AX111" s="111"/>
      <c r="AY111" s="122">
        <v>85403</v>
      </c>
      <c r="AZ111" s="122"/>
      <c r="BA111" s="123" t="s">
        <v>55</v>
      </c>
      <c r="BB111" s="124">
        <f t="shared" si="21"/>
        <v>29313</v>
      </c>
      <c r="BC111" s="125">
        <f>SUM(BC112:BC114)</f>
        <v>0</v>
      </c>
      <c r="BD111" s="125">
        <f>SUM(BD112:BD114)</f>
        <v>0</v>
      </c>
      <c r="BE111" s="126">
        <f>SUM(BE112:BE114)</f>
        <v>29313</v>
      </c>
      <c r="BH111" s="111"/>
      <c r="BI111" s="122">
        <v>85403</v>
      </c>
      <c r="BJ111" s="122"/>
      <c r="BK111" s="123" t="s">
        <v>55</v>
      </c>
      <c r="BL111" s="124">
        <f t="shared" si="22"/>
        <v>29313</v>
      </c>
      <c r="BM111" s="125">
        <f>SUM(BM112:BM114)</f>
        <v>0</v>
      </c>
      <c r="BN111" s="125">
        <f>SUM(BN112:BN114)</f>
        <v>0</v>
      </c>
      <c r="BO111" s="126">
        <f>SUM(BO112:BO114)</f>
        <v>29313</v>
      </c>
      <c r="BR111" s="111"/>
      <c r="BS111" s="122">
        <v>85403</v>
      </c>
      <c r="BT111" s="122"/>
      <c r="BU111" s="123" t="s">
        <v>55</v>
      </c>
      <c r="BV111" s="124">
        <f t="shared" si="23"/>
        <v>29313</v>
      </c>
      <c r="BW111" s="125">
        <f>SUM(BW112:BW114)</f>
        <v>0</v>
      </c>
      <c r="BX111" s="125">
        <f>SUM(BX112:BX114)</f>
        <v>0</v>
      </c>
      <c r="BY111" s="126">
        <f>SUM(BY112:BY114)</f>
        <v>29313</v>
      </c>
      <c r="CB111" s="111"/>
      <c r="CC111" s="122">
        <v>85403</v>
      </c>
      <c r="CD111" s="122"/>
      <c r="CE111" s="123" t="s">
        <v>55</v>
      </c>
      <c r="CF111" s="124">
        <f t="shared" si="24"/>
        <v>29313</v>
      </c>
      <c r="CG111" s="125">
        <f>SUM(CG112:CG114)</f>
        <v>0</v>
      </c>
      <c r="CH111" s="125">
        <f>SUM(CH112:CH114)</f>
        <v>0</v>
      </c>
      <c r="CI111" s="126">
        <f>SUM(CI112:CI114)</f>
        <v>29313</v>
      </c>
    </row>
    <row r="112" spans="1:87" ht="24" customHeight="1">
      <c r="A112" s="13"/>
      <c r="B112" s="15"/>
      <c r="C112" s="62" t="s">
        <v>78</v>
      </c>
      <c r="D112" s="52" t="s">
        <v>27</v>
      </c>
      <c r="E112" s="53">
        <v>199</v>
      </c>
      <c r="F112" s="53"/>
      <c r="G112" s="53"/>
      <c r="H112" s="53">
        <f>SUM(E112,F112)-G112</f>
        <v>199</v>
      </c>
      <c r="J112" s="111"/>
      <c r="K112" s="15"/>
      <c r="L112" s="46" t="s">
        <v>78</v>
      </c>
      <c r="M112" s="32" t="s">
        <v>27</v>
      </c>
      <c r="N112" s="71">
        <f t="shared" si="16"/>
        <v>199</v>
      </c>
      <c r="O112" s="1"/>
      <c r="P112" s="1"/>
      <c r="Q112" s="138">
        <f>SUM(N112,O112)-P112</f>
        <v>199</v>
      </c>
      <c r="T112" s="111"/>
      <c r="U112" s="15"/>
      <c r="V112" s="69" t="s">
        <v>78</v>
      </c>
      <c r="W112" s="60" t="s">
        <v>27</v>
      </c>
      <c r="X112" s="127">
        <f t="shared" si="17"/>
        <v>199</v>
      </c>
      <c r="Y112" s="61"/>
      <c r="Z112" s="61"/>
      <c r="AA112" s="114">
        <f>SUM(X112,Y112)-Z112</f>
        <v>199</v>
      </c>
      <c r="AD112" s="111"/>
      <c r="AE112" s="15"/>
      <c r="AF112" s="69" t="s">
        <v>78</v>
      </c>
      <c r="AG112" s="60" t="s">
        <v>27</v>
      </c>
      <c r="AH112" s="127">
        <f t="shared" si="19"/>
        <v>199</v>
      </c>
      <c r="AI112" s="61"/>
      <c r="AJ112" s="61"/>
      <c r="AK112" s="114">
        <f>SUM(AH112,AI112)-AJ112</f>
        <v>199</v>
      </c>
      <c r="AN112" s="111"/>
      <c r="AO112" s="15"/>
      <c r="AP112" s="69" t="s">
        <v>78</v>
      </c>
      <c r="AQ112" s="60" t="s">
        <v>27</v>
      </c>
      <c r="AR112" s="127">
        <f t="shared" si="20"/>
        <v>199</v>
      </c>
      <c r="AS112" s="61"/>
      <c r="AT112" s="61"/>
      <c r="AU112" s="114">
        <f>SUM(AR112,AS112)-AT112</f>
        <v>199</v>
      </c>
      <c r="AX112" s="111"/>
      <c r="AY112" s="15"/>
      <c r="AZ112" s="69" t="s">
        <v>78</v>
      </c>
      <c r="BA112" s="60" t="s">
        <v>27</v>
      </c>
      <c r="BB112" s="127">
        <f t="shared" si="21"/>
        <v>199</v>
      </c>
      <c r="BC112" s="61"/>
      <c r="BD112" s="61"/>
      <c r="BE112" s="114">
        <f>SUM(BB112,BC112)-BD112</f>
        <v>199</v>
      </c>
      <c r="BH112" s="111"/>
      <c r="BI112" s="15"/>
      <c r="BJ112" s="69" t="s">
        <v>78</v>
      </c>
      <c r="BK112" s="60" t="s">
        <v>27</v>
      </c>
      <c r="BL112" s="127">
        <f t="shared" si="22"/>
        <v>199</v>
      </c>
      <c r="BM112" s="61"/>
      <c r="BN112" s="61"/>
      <c r="BO112" s="114">
        <f>SUM(BL112,BM112)-BN112</f>
        <v>199</v>
      </c>
      <c r="BR112" s="111"/>
      <c r="BS112" s="15"/>
      <c r="BT112" s="69" t="s">
        <v>78</v>
      </c>
      <c r="BU112" s="60" t="s">
        <v>27</v>
      </c>
      <c r="BV112" s="127">
        <f t="shared" si="23"/>
        <v>199</v>
      </c>
      <c r="BW112" s="61"/>
      <c r="BX112" s="61"/>
      <c r="BY112" s="114">
        <f>SUM(BV112,BW112)-BX112</f>
        <v>199</v>
      </c>
      <c r="CB112" s="111"/>
      <c r="CC112" s="15"/>
      <c r="CD112" s="69" t="s">
        <v>78</v>
      </c>
      <c r="CE112" s="60" t="s">
        <v>27</v>
      </c>
      <c r="CF112" s="127">
        <f t="shared" si="24"/>
        <v>199</v>
      </c>
      <c r="CG112" s="61"/>
      <c r="CH112" s="61"/>
      <c r="CI112" s="114">
        <f>SUM(CF112,CG112)-CH112</f>
        <v>199</v>
      </c>
    </row>
    <row r="113" spans="1:87" ht="16.5" customHeight="1">
      <c r="A113" s="13"/>
      <c r="B113" s="15"/>
      <c r="C113" s="62" t="s">
        <v>79</v>
      </c>
      <c r="D113" s="52" t="s">
        <v>46</v>
      </c>
      <c r="E113" s="53">
        <v>29114</v>
      </c>
      <c r="F113" s="53"/>
      <c r="G113" s="53"/>
      <c r="H113" s="53">
        <f>SUM(E113,F113)-G113</f>
        <v>29114</v>
      </c>
      <c r="J113" s="111"/>
      <c r="K113" s="15"/>
      <c r="L113" s="46" t="s">
        <v>79</v>
      </c>
      <c r="M113" s="32" t="s">
        <v>46</v>
      </c>
      <c r="N113" s="71">
        <f t="shared" si="16"/>
        <v>29114</v>
      </c>
      <c r="O113" s="1"/>
      <c r="P113" s="1"/>
      <c r="Q113" s="138">
        <f>SUM(N113,O113)-P113</f>
        <v>29114</v>
      </c>
      <c r="T113" s="111"/>
      <c r="U113" s="15"/>
      <c r="V113" s="62" t="s">
        <v>79</v>
      </c>
      <c r="W113" s="52" t="s">
        <v>46</v>
      </c>
      <c r="X113" s="74">
        <f t="shared" si="17"/>
        <v>29114</v>
      </c>
      <c r="Y113" s="53"/>
      <c r="Z113" s="53"/>
      <c r="AA113" s="112">
        <f>SUM(X113,Y113)-Z113</f>
        <v>29114</v>
      </c>
      <c r="AD113" s="111"/>
      <c r="AE113" s="15"/>
      <c r="AF113" s="62" t="s">
        <v>79</v>
      </c>
      <c r="AG113" s="52" t="s">
        <v>46</v>
      </c>
      <c r="AH113" s="74">
        <f t="shared" si="19"/>
        <v>29114</v>
      </c>
      <c r="AI113" s="53"/>
      <c r="AJ113" s="53"/>
      <c r="AK113" s="112">
        <f>SUM(AH113,AI113)-AJ113</f>
        <v>29114</v>
      </c>
      <c r="AN113" s="111"/>
      <c r="AO113" s="15"/>
      <c r="AP113" s="62" t="s">
        <v>79</v>
      </c>
      <c r="AQ113" s="52" t="s">
        <v>46</v>
      </c>
      <c r="AR113" s="74">
        <f t="shared" si="20"/>
        <v>29114</v>
      </c>
      <c r="AS113" s="53"/>
      <c r="AT113" s="53"/>
      <c r="AU113" s="112">
        <f>SUM(AR113,AS113)-AT113</f>
        <v>29114</v>
      </c>
      <c r="AX113" s="111"/>
      <c r="AY113" s="15"/>
      <c r="AZ113" s="62" t="s">
        <v>79</v>
      </c>
      <c r="BA113" s="52" t="s">
        <v>46</v>
      </c>
      <c r="BB113" s="74">
        <f t="shared" si="21"/>
        <v>29114</v>
      </c>
      <c r="BC113" s="53"/>
      <c r="BD113" s="53"/>
      <c r="BE113" s="112">
        <f>SUM(BB113,BC113)-BD113</f>
        <v>29114</v>
      </c>
      <c r="BH113" s="111"/>
      <c r="BI113" s="15"/>
      <c r="BJ113" s="62" t="s">
        <v>79</v>
      </c>
      <c r="BK113" s="52" t="s">
        <v>46</v>
      </c>
      <c r="BL113" s="74">
        <f t="shared" si="22"/>
        <v>29114</v>
      </c>
      <c r="BM113" s="53"/>
      <c r="BN113" s="53"/>
      <c r="BO113" s="112">
        <f>SUM(BL113,BM113)-BN113</f>
        <v>29114</v>
      </c>
      <c r="BR113" s="111"/>
      <c r="BS113" s="15"/>
      <c r="BT113" s="62" t="s">
        <v>79</v>
      </c>
      <c r="BU113" s="52" t="s">
        <v>46</v>
      </c>
      <c r="BV113" s="74">
        <f t="shared" si="23"/>
        <v>29114</v>
      </c>
      <c r="BW113" s="53"/>
      <c r="BX113" s="53"/>
      <c r="BY113" s="112">
        <f>SUM(BV113,BW113)-BX113</f>
        <v>29114</v>
      </c>
      <c r="CB113" s="111"/>
      <c r="CC113" s="15"/>
      <c r="CD113" s="62" t="s">
        <v>79</v>
      </c>
      <c r="CE113" s="52" t="s">
        <v>46</v>
      </c>
      <c r="CF113" s="74">
        <f t="shared" si="24"/>
        <v>29114</v>
      </c>
      <c r="CG113" s="53"/>
      <c r="CH113" s="53"/>
      <c r="CI113" s="112">
        <f>SUM(CF113,CG113)-CH113</f>
        <v>29114</v>
      </c>
    </row>
    <row r="114" spans="1:87" ht="25.5" customHeight="1">
      <c r="A114" s="13"/>
      <c r="B114" s="15"/>
      <c r="C114" s="62" t="s">
        <v>28</v>
      </c>
      <c r="D114" s="52" t="s">
        <v>29</v>
      </c>
      <c r="E114" s="53"/>
      <c r="F114" s="53"/>
      <c r="G114" s="53"/>
      <c r="H114" s="53"/>
      <c r="J114" s="111"/>
      <c r="K114" s="15"/>
      <c r="L114" s="46" t="s">
        <v>81</v>
      </c>
      <c r="M114" s="32" t="s">
        <v>29</v>
      </c>
      <c r="N114" s="71">
        <f t="shared" si="16"/>
        <v>0</v>
      </c>
      <c r="O114" s="1"/>
      <c r="P114" s="1"/>
      <c r="Q114" s="138"/>
      <c r="T114" s="111"/>
      <c r="U114" s="15"/>
      <c r="V114" s="67" t="s">
        <v>28</v>
      </c>
      <c r="W114" s="68" t="s">
        <v>29</v>
      </c>
      <c r="X114" s="76">
        <f t="shared" si="17"/>
        <v>0</v>
      </c>
      <c r="Y114" s="58"/>
      <c r="Z114" s="58"/>
      <c r="AA114" s="113"/>
      <c r="AD114" s="111"/>
      <c r="AE114" s="15"/>
      <c r="AF114" s="67" t="s">
        <v>28</v>
      </c>
      <c r="AG114" s="68" t="s">
        <v>29</v>
      </c>
      <c r="AH114" s="76">
        <f t="shared" si="19"/>
        <v>0</v>
      </c>
      <c r="AI114" s="58"/>
      <c r="AJ114" s="58"/>
      <c r="AK114" s="113"/>
      <c r="AN114" s="111"/>
      <c r="AO114" s="15"/>
      <c r="AP114" s="67" t="s">
        <v>28</v>
      </c>
      <c r="AQ114" s="68" t="s">
        <v>29</v>
      </c>
      <c r="AR114" s="76">
        <f t="shared" si="20"/>
        <v>0</v>
      </c>
      <c r="AS114" s="58"/>
      <c r="AT114" s="58"/>
      <c r="AU114" s="113"/>
      <c r="AX114" s="111"/>
      <c r="AY114" s="15"/>
      <c r="AZ114" s="67" t="s">
        <v>28</v>
      </c>
      <c r="BA114" s="68" t="s">
        <v>29</v>
      </c>
      <c r="BB114" s="76">
        <f t="shared" si="21"/>
        <v>0</v>
      </c>
      <c r="BC114" s="58"/>
      <c r="BD114" s="58"/>
      <c r="BE114" s="113"/>
      <c r="BH114" s="111"/>
      <c r="BI114" s="15"/>
      <c r="BJ114" s="67" t="s">
        <v>28</v>
      </c>
      <c r="BK114" s="68" t="s">
        <v>29</v>
      </c>
      <c r="BL114" s="76">
        <f t="shared" si="22"/>
        <v>0</v>
      </c>
      <c r="BM114" s="58"/>
      <c r="BN114" s="58"/>
      <c r="BO114" s="113"/>
      <c r="BR114" s="111"/>
      <c r="BS114" s="15"/>
      <c r="BT114" s="67" t="s">
        <v>28</v>
      </c>
      <c r="BU114" s="68" t="s">
        <v>29</v>
      </c>
      <c r="BV114" s="76">
        <f t="shared" si="23"/>
        <v>0</v>
      </c>
      <c r="BW114" s="58"/>
      <c r="BX114" s="58"/>
      <c r="BY114" s="113"/>
      <c r="CB114" s="111"/>
      <c r="CC114" s="15"/>
      <c r="CD114" s="67" t="s">
        <v>28</v>
      </c>
      <c r="CE114" s="68" t="s">
        <v>29</v>
      </c>
      <c r="CF114" s="76">
        <f t="shared" si="24"/>
        <v>0</v>
      </c>
      <c r="CG114" s="58"/>
      <c r="CH114" s="58"/>
      <c r="CI114" s="113"/>
    </row>
    <row r="115" spans="1:87" ht="39" customHeight="1">
      <c r="A115" s="13"/>
      <c r="B115" s="15">
        <v>85406</v>
      </c>
      <c r="C115" s="62"/>
      <c r="D115" s="52" t="s">
        <v>59</v>
      </c>
      <c r="E115" s="53">
        <f>SUM(E116)</f>
        <v>0</v>
      </c>
      <c r="F115" s="53"/>
      <c r="G115" s="53"/>
      <c r="H115" s="53">
        <f>SUM(H116)</f>
        <v>0</v>
      </c>
      <c r="J115" s="111"/>
      <c r="K115" s="29">
        <v>85406</v>
      </c>
      <c r="L115" s="46"/>
      <c r="M115" s="32" t="s">
        <v>59</v>
      </c>
      <c r="N115" s="71">
        <f t="shared" si="16"/>
        <v>0</v>
      </c>
      <c r="O115" s="1">
        <f>SUM(O116)</f>
        <v>0</v>
      </c>
      <c r="P115" s="1">
        <f>SUM(P116)</f>
        <v>0</v>
      </c>
      <c r="Q115" s="138">
        <f>SUM(Q116)</f>
        <v>0</v>
      </c>
      <c r="T115" s="111"/>
      <c r="U115" s="29">
        <v>85406</v>
      </c>
      <c r="V115" s="46"/>
      <c r="W115" s="32" t="s">
        <v>59</v>
      </c>
      <c r="X115" s="71">
        <f t="shared" si="17"/>
        <v>0</v>
      </c>
      <c r="Y115" s="1">
        <f>SUM(Y116)</f>
        <v>0</v>
      </c>
      <c r="Z115" s="1">
        <f>SUM(Z116)</f>
        <v>0</v>
      </c>
      <c r="AA115" s="138">
        <f>SUM(AA116)</f>
        <v>0</v>
      </c>
      <c r="AD115" s="111"/>
      <c r="AE115" s="29">
        <v>85406</v>
      </c>
      <c r="AF115" s="46"/>
      <c r="AG115" s="32" t="s">
        <v>59</v>
      </c>
      <c r="AH115" s="71">
        <f t="shared" si="19"/>
        <v>0</v>
      </c>
      <c r="AI115" s="1">
        <f>SUM(AI116)</f>
        <v>0</v>
      </c>
      <c r="AJ115" s="1">
        <f>SUM(AJ116)</f>
        <v>0</v>
      </c>
      <c r="AK115" s="138">
        <f>SUM(AK116)</f>
        <v>0</v>
      </c>
      <c r="AN115" s="111"/>
      <c r="AO115" s="29">
        <v>85406</v>
      </c>
      <c r="AP115" s="46"/>
      <c r="AQ115" s="32" t="s">
        <v>59</v>
      </c>
      <c r="AR115" s="71">
        <f t="shared" si="20"/>
        <v>0</v>
      </c>
      <c r="AS115" s="1">
        <f>SUM(AS116)</f>
        <v>0</v>
      </c>
      <c r="AT115" s="1">
        <f>SUM(AT116)</f>
        <v>0</v>
      </c>
      <c r="AU115" s="138">
        <f>SUM(AU116)</f>
        <v>0</v>
      </c>
      <c r="AX115" s="111"/>
      <c r="AY115" s="29">
        <v>85406</v>
      </c>
      <c r="AZ115" s="46"/>
      <c r="BA115" s="32" t="s">
        <v>59</v>
      </c>
      <c r="BB115" s="71">
        <f t="shared" si="21"/>
        <v>0</v>
      </c>
      <c r="BC115" s="1">
        <f>SUM(BC116)</f>
        <v>0</v>
      </c>
      <c r="BD115" s="1">
        <f>SUM(BD116)</f>
        <v>0</v>
      </c>
      <c r="BE115" s="138">
        <f>SUM(BE116)</f>
        <v>0</v>
      </c>
      <c r="BH115" s="111"/>
      <c r="BI115" s="29">
        <v>85406</v>
      </c>
      <c r="BJ115" s="46"/>
      <c r="BK115" s="32" t="s">
        <v>59</v>
      </c>
      <c r="BL115" s="71">
        <f t="shared" si="22"/>
        <v>0</v>
      </c>
      <c r="BM115" s="1">
        <f>SUM(BM116)</f>
        <v>0</v>
      </c>
      <c r="BN115" s="1">
        <f>SUM(BN116)</f>
        <v>0</v>
      </c>
      <c r="BO115" s="138">
        <f>SUM(BO116)</f>
        <v>0</v>
      </c>
      <c r="BR115" s="111"/>
      <c r="BS115" s="29">
        <v>85406</v>
      </c>
      <c r="BT115" s="46"/>
      <c r="BU115" s="32" t="s">
        <v>59</v>
      </c>
      <c r="BV115" s="71">
        <f t="shared" si="23"/>
        <v>0</v>
      </c>
      <c r="BW115" s="1">
        <f>SUM(BW116)</f>
        <v>0</v>
      </c>
      <c r="BX115" s="1">
        <f>SUM(BX116)</f>
        <v>0</v>
      </c>
      <c r="BY115" s="138">
        <f>SUM(BY116)</f>
        <v>0</v>
      </c>
      <c r="CB115" s="111"/>
      <c r="CC115" s="29">
        <v>85406</v>
      </c>
      <c r="CD115" s="46"/>
      <c r="CE115" s="32" t="s">
        <v>59</v>
      </c>
      <c r="CF115" s="71">
        <f t="shared" si="24"/>
        <v>0</v>
      </c>
      <c r="CG115" s="1">
        <f>SUM(CG116)</f>
        <v>0</v>
      </c>
      <c r="CH115" s="1">
        <f>SUM(CH116)</f>
        <v>0</v>
      </c>
      <c r="CI115" s="138">
        <f>SUM(CI116)</f>
        <v>0</v>
      </c>
    </row>
    <row r="116" spans="1:87" ht="20.25" customHeight="1">
      <c r="A116" s="13"/>
      <c r="B116" s="15"/>
      <c r="C116" s="62" t="s">
        <v>30</v>
      </c>
      <c r="D116" s="52" t="s">
        <v>31</v>
      </c>
      <c r="E116" s="53"/>
      <c r="F116" s="53"/>
      <c r="G116" s="53"/>
      <c r="H116" s="53"/>
      <c r="J116" s="111"/>
      <c r="K116" s="15"/>
      <c r="L116" s="46" t="s">
        <v>30</v>
      </c>
      <c r="M116" s="32" t="s">
        <v>31</v>
      </c>
      <c r="N116" s="71">
        <f t="shared" si="16"/>
        <v>0</v>
      </c>
      <c r="O116" s="1"/>
      <c r="P116" s="1"/>
      <c r="Q116" s="138"/>
      <c r="T116" s="111"/>
      <c r="U116" s="15"/>
      <c r="V116" s="14" t="s">
        <v>30</v>
      </c>
      <c r="W116" s="16" t="s">
        <v>31</v>
      </c>
      <c r="X116" s="86">
        <f t="shared" si="17"/>
        <v>0</v>
      </c>
      <c r="Y116" s="17"/>
      <c r="Z116" s="17"/>
      <c r="AA116" s="116"/>
      <c r="AD116" s="111"/>
      <c r="AE116" s="15"/>
      <c r="AF116" s="14" t="s">
        <v>30</v>
      </c>
      <c r="AG116" s="16" t="s">
        <v>31</v>
      </c>
      <c r="AH116" s="86">
        <f t="shared" si="19"/>
        <v>0</v>
      </c>
      <c r="AI116" s="17"/>
      <c r="AJ116" s="17"/>
      <c r="AK116" s="116"/>
      <c r="AN116" s="111"/>
      <c r="AO116" s="15"/>
      <c r="AP116" s="14" t="s">
        <v>30</v>
      </c>
      <c r="AQ116" s="16" t="s">
        <v>31</v>
      </c>
      <c r="AR116" s="86">
        <f t="shared" si="20"/>
        <v>0</v>
      </c>
      <c r="AS116" s="17"/>
      <c r="AT116" s="17"/>
      <c r="AU116" s="116"/>
      <c r="AX116" s="111"/>
      <c r="AY116" s="15"/>
      <c r="AZ116" s="14" t="s">
        <v>30</v>
      </c>
      <c r="BA116" s="16" t="s">
        <v>31</v>
      </c>
      <c r="BB116" s="86">
        <f t="shared" si="21"/>
        <v>0</v>
      </c>
      <c r="BC116" s="17"/>
      <c r="BD116" s="17"/>
      <c r="BE116" s="116"/>
      <c r="BH116" s="111"/>
      <c r="BI116" s="15"/>
      <c r="BJ116" s="14" t="s">
        <v>30</v>
      </c>
      <c r="BK116" s="16" t="s">
        <v>31</v>
      </c>
      <c r="BL116" s="86">
        <f t="shared" si="22"/>
        <v>0</v>
      </c>
      <c r="BM116" s="17"/>
      <c r="BN116" s="17"/>
      <c r="BO116" s="116"/>
      <c r="BR116" s="111"/>
      <c r="BS116" s="15"/>
      <c r="BT116" s="14" t="s">
        <v>30</v>
      </c>
      <c r="BU116" s="16" t="s">
        <v>31</v>
      </c>
      <c r="BV116" s="86">
        <f t="shared" si="23"/>
        <v>0</v>
      </c>
      <c r="BW116" s="17"/>
      <c r="BX116" s="17"/>
      <c r="BY116" s="116"/>
      <c r="CB116" s="111"/>
      <c r="CC116" s="15"/>
      <c r="CD116" s="14" t="s">
        <v>30</v>
      </c>
      <c r="CE116" s="16" t="s">
        <v>31</v>
      </c>
      <c r="CF116" s="86">
        <f t="shared" si="24"/>
        <v>0</v>
      </c>
      <c r="CG116" s="17"/>
      <c r="CH116" s="17"/>
      <c r="CI116" s="116"/>
    </row>
    <row r="117" spans="1:87" ht="24.75" customHeight="1">
      <c r="A117" s="13"/>
      <c r="B117" s="15">
        <v>85407</v>
      </c>
      <c r="C117" s="51"/>
      <c r="D117" s="52" t="s">
        <v>56</v>
      </c>
      <c r="E117" s="53">
        <f>E118</f>
        <v>3500</v>
      </c>
      <c r="F117" s="53"/>
      <c r="G117" s="53"/>
      <c r="H117" s="53">
        <f>SUM(H118:H119)</f>
        <v>3500</v>
      </c>
      <c r="J117" s="111"/>
      <c r="K117" s="29">
        <v>85407</v>
      </c>
      <c r="L117" s="29"/>
      <c r="M117" s="32" t="s">
        <v>56</v>
      </c>
      <c r="N117" s="71">
        <f t="shared" si="16"/>
        <v>3500</v>
      </c>
      <c r="O117" s="1">
        <f>SUM(O118)</f>
        <v>0</v>
      </c>
      <c r="P117" s="1">
        <f>SUM(P118)</f>
        <v>0</v>
      </c>
      <c r="Q117" s="138">
        <f>SUM(Q118:Q119)</f>
        <v>3500</v>
      </c>
      <c r="T117" s="111"/>
      <c r="U117" s="29">
        <v>85407</v>
      </c>
      <c r="V117" s="29"/>
      <c r="W117" s="32" t="s">
        <v>56</v>
      </c>
      <c r="X117" s="71">
        <f t="shared" si="17"/>
        <v>3500</v>
      </c>
      <c r="Y117" s="1">
        <f>SUM(Y118)</f>
        <v>0</v>
      </c>
      <c r="Z117" s="1">
        <f>SUM(Z118)</f>
        <v>0</v>
      </c>
      <c r="AA117" s="138">
        <f>SUM(AA118:AA119)</f>
        <v>3500</v>
      </c>
      <c r="AD117" s="111"/>
      <c r="AE117" s="29">
        <v>85407</v>
      </c>
      <c r="AF117" s="29"/>
      <c r="AG117" s="32" t="s">
        <v>56</v>
      </c>
      <c r="AH117" s="71">
        <f t="shared" si="19"/>
        <v>3500</v>
      </c>
      <c r="AI117" s="1">
        <f>SUM(AI118)</f>
        <v>0</v>
      </c>
      <c r="AJ117" s="1">
        <f>SUM(AJ118)</f>
        <v>0</v>
      </c>
      <c r="AK117" s="138">
        <f>SUM(AK118:AK119)</f>
        <v>3500</v>
      </c>
      <c r="AN117" s="111"/>
      <c r="AO117" s="29">
        <v>85407</v>
      </c>
      <c r="AP117" s="29"/>
      <c r="AQ117" s="32" t="s">
        <v>56</v>
      </c>
      <c r="AR117" s="71">
        <f t="shared" si="20"/>
        <v>3500</v>
      </c>
      <c r="AS117" s="1">
        <f>SUM(AS118)</f>
        <v>0</v>
      </c>
      <c r="AT117" s="1">
        <f>SUM(AT118)</f>
        <v>0</v>
      </c>
      <c r="AU117" s="138">
        <f>SUM(AU118:AU119)</f>
        <v>3500</v>
      </c>
      <c r="AX117" s="111"/>
      <c r="AY117" s="29">
        <v>85407</v>
      </c>
      <c r="AZ117" s="29"/>
      <c r="BA117" s="32" t="s">
        <v>56</v>
      </c>
      <c r="BB117" s="71">
        <f t="shared" si="21"/>
        <v>3500</v>
      </c>
      <c r="BC117" s="1">
        <f>SUM(BC118)</f>
        <v>0</v>
      </c>
      <c r="BD117" s="1">
        <f>SUM(BD118)</f>
        <v>0</v>
      </c>
      <c r="BE117" s="138">
        <f>SUM(BE118:BE119)</f>
        <v>3500</v>
      </c>
      <c r="BH117" s="111"/>
      <c r="BI117" s="29">
        <v>85407</v>
      </c>
      <c r="BJ117" s="29"/>
      <c r="BK117" s="32" t="s">
        <v>56</v>
      </c>
      <c r="BL117" s="71">
        <f t="shared" si="22"/>
        <v>3500</v>
      </c>
      <c r="BM117" s="1">
        <f>SUM(BM118)</f>
        <v>0</v>
      </c>
      <c r="BN117" s="1">
        <f>SUM(BN118)</f>
        <v>0</v>
      </c>
      <c r="BO117" s="138">
        <f>SUM(BO118:BO119)</f>
        <v>3500</v>
      </c>
      <c r="BR117" s="111"/>
      <c r="BS117" s="29">
        <v>85407</v>
      </c>
      <c r="BT117" s="29"/>
      <c r="BU117" s="32" t="s">
        <v>56</v>
      </c>
      <c r="BV117" s="71">
        <f t="shared" si="23"/>
        <v>3500</v>
      </c>
      <c r="BW117" s="1">
        <f>SUM(BW118)</f>
        <v>0</v>
      </c>
      <c r="BX117" s="1">
        <f>SUM(BX118)</f>
        <v>0</v>
      </c>
      <c r="BY117" s="138">
        <f>SUM(BY118:BY119)</f>
        <v>3500</v>
      </c>
      <c r="CB117" s="111"/>
      <c r="CC117" s="29">
        <v>85407</v>
      </c>
      <c r="CD117" s="29"/>
      <c r="CE117" s="32" t="s">
        <v>56</v>
      </c>
      <c r="CF117" s="71">
        <f t="shared" si="24"/>
        <v>3500</v>
      </c>
      <c r="CG117" s="1">
        <f>SUM(CG118)</f>
        <v>0</v>
      </c>
      <c r="CH117" s="1">
        <f>SUM(CH118)</f>
        <v>0</v>
      </c>
      <c r="CI117" s="138">
        <f>SUM(CI118:CI119)</f>
        <v>3500</v>
      </c>
    </row>
    <row r="118" spans="1:87" ht="18.75" customHeight="1">
      <c r="A118" s="13"/>
      <c r="B118" s="15"/>
      <c r="C118" s="62" t="s">
        <v>79</v>
      </c>
      <c r="D118" s="52" t="s">
        <v>46</v>
      </c>
      <c r="E118" s="53">
        <v>3500</v>
      </c>
      <c r="F118" s="53"/>
      <c r="G118" s="53"/>
      <c r="H118" s="53">
        <f>SUM(E118,F118)-G118</f>
        <v>3500</v>
      </c>
      <c r="J118" s="111"/>
      <c r="K118" s="15"/>
      <c r="L118" s="46" t="s">
        <v>79</v>
      </c>
      <c r="M118" s="32" t="s">
        <v>46</v>
      </c>
      <c r="N118" s="71">
        <f t="shared" si="16"/>
        <v>3500</v>
      </c>
      <c r="O118" s="1"/>
      <c r="P118" s="1"/>
      <c r="Q118" s="138">
        <f>SUM(N118,O118)-P118</f>
        <v>3500</v>
      </c>
      <c r="T118" s="111"/>
      <c r="U118" s="15"/>
      <c r="V118" s="69" t="s">
        <v>79</v>
      </c>
      <c r="W118" s="60" t="s">
        <v>46</v>
      </c>
      <c r="X118" s="127">
        <f t="shared" si="17"/>
        <v>3500</v>
      </c>
      <c r="Y118" s="61"/>
      <c r="Z118" s="61"/>
      <c r="AA118" s="114">
        <f>SUM(X118,Y118)-Z118</f>
        <v>3500</v>
      </c>
      <c r="AD118" s="111"/>
      <c r="AE118" s="15"/>
      <c r="AF118" s="69" t="s">
        <v>79</v>
      </c>
      <c r="AG118" s="60" t="s">
        <v>46</v>
      </c>
      <c r="AH118" s="127">
        <f t="shared" si="19"/>
        <v>3500</v>
      </c>
      <c r="AI118" s="61"/>
      <c r="AJ118" s="61"/>
      <c r="AK118" s="114">
        <f>SUM(AH118,AI118)-AJ118</f>
        <v>3500</v>
      </c>
      <c r="AN118" s="111"/>
      <c r="AO118" s="15"/>
      <c r="AP118" s="69" t="s">
        <v>79</v>
      </c>
      <c r="AQ118" s="60" t="s">
        <v>46</v>
      </c>
      <c r="AR118" s="127">
        <f t="shared" si="20"/>
        <v>3500</v>
      </c>
      <c r="AS118" s="61"/>
      <c r="AT118" s="61"/>
      <c r="AU118" s="114">
        <f>SUM(AR118,AS118)-AT118</f>
        <v>3500</v>
      </c>
      <c r="AX118" s="111"/>
      <c r="AY118" s="15"/>
      <c r="AZ118" s="69" t="s">
        <v>79</v>
      </c>
      <c r="BA118" s="60" t="s">
        <v>46</v>
      </c>
      <c r="BB118" s="127">
        <f t="shared" si="21"/>
        <v>3500</v>
      </c>
      <c r="BC118" s="61"/>
      <c r="BD118" s="61"/>
      <c r="BE118" s="114">
        <f>SUM(BB118,BC118)-BD118</f>
        <v>3500</v>
      </c>
      <c r="BH118" s="111"/>
      <c r="BI118" s="15"/>
      <c r="BJ118" s="69" t="s">
        <v>79</v>
      </c>
      <c r="BK118" s="60" t="s">
        <v>46</v>
      </c>
      <c r="BL118" s="127">
        <f t="shared" si="22"/>
        <v>3500</v>
      </c>
      <c r="BM118" s="61"/>
      <c r="BN118" s="61"/>
      <c r="BO118" s="114">
        <f>SUM(BL118,BM118)-BN118</f>
        <v>3500</v>
      </c>
      <c r="BR118" s="111"/>
      <c r="BS118" s="15"/>
      <c r="BT118" s="69" t="s">
        <v>79</v>
      </c>
      <c r="BU118" s="60" t="s">
        <v>46</v>
      </c>
      <c r="BV118" s="127">
        <f t="shared" si="23"/>
        <v>3500</v>
      </c>
      <c r="BW118" s="61"/>
      <c r="BX118" s="61"/>
      <c r="BY118" s="114">
        <f>SUM(BV118,BW118)-BX118</f>
        <v>3500</v>
      </c>
      <c r="CB118" s="111"/>
      <c r="CC118" s="15"/>
      <c r="CD118" s="69" t="s">
        <v>79</v>
      </c>
      <c r="CE118" s="60" t="s">
        <v>46</v>
      </c>
      <c r="CF118" s="127">
        <f t="shared" si="24"/>
        <v>3500</v>
      </c>
      <c r="CG118" s="61"/>
      <c r="CH118" s="61"/>
      <c r="CI118" s="114">
        <f>SUM(CF118,CG118)-CH118</f>
        <v>3500</v>
      </c>
    </row>
    <row r="119" spans="1:87" ht="51" customHeight="1" hidden="1">
      <c r="A119" s="13"/>
      <c r="B119" s="15"/>
      <c r="C119" s="62" t="s">
        <v>30</v>
      </c>
      <c r="D119" s="52" t="s">
        <v>31</v>
      </c>
      <c r="E119" s="53"/>
      <c r="F119" s="53"/>
      <c r="G119" s="53"/>
      <c r="H119" s="53"/>
      <c r="J119" s="111"/>
      <c r="K119" s="15"/>
      <c r="L119" s="46" t="s">
        <v>30</v>
      </c>
      <c r="M119" s="32" t="s">
        <v>31</v>
      </c>
      <c r="N119" s="71">
        <f t="shared" si="16"/>
        <v>0</v>
      </c>
      <c r="O119" s="1"/>
      <c r="P119" s="1"/>
      <c r="Q119" s="138"/>
      <c r="T119" s="111"/>
      <c r="U119" s="15"/>
      <c r="V119" s="67" t="s">
        <v>30</v>
      </c>
      <c r="W119" s="68" t="s">
        <v>31</v>
      </c>
      <c r="X119" s="90">
        <f t="shared" si="17"/>
        <v>0</v>
      </c>
      <c r="Y119" s="58"/>
      <c r="Z119" s="58"/>
      <c r="AA119" s="113"/>
      <c r="AD119" s="111"/>
      <c r="AE119" s="15"/>
      <c r="AF119" s="67" t="s">
        <v>30</v>
      </c>
      <c r="AG119" s="68" t="s">
        <v>31</v>
      </c>
      <c r="AH119" s="90">
        <f t="shared" si="19"/>
        <v>0</v>
      </c>
      <c r="AI119" s="58"/>
      <c r="AJ119" s="58"/>
      <c r="AK119" s="113"/>
      <c r="AN119" s="111"/>
      <c r="AO119" s="15"/>
      <c r="AP119" s="67" t="s">
        <v>30</v>
      </c>
      <c r="AQ119" s="68" t="s">
        <v>31</v>
      </c>
      <c r="AR119" s="90">
        <f t="shared" si="20"/>
        <v>0</v>
      </c>
      <c r="AS119" s="58"/>
      <c r="AT119" s="58"/>
      <c r="AU119" s="113"/>
      <c r="AX119" s="111"/>
      <c r="AY119" s="15"/>
      <c r="AZ119" s="67" t="s">
        <v>30</v>
      </c>
      <c r="BA119" s="68" t="s">
        <v>31</v>
      </c>
      <c r="BB119" s="90">
        <f t="shared" si="21"/>
        <v>0</v>
      </c>
      <c r="BC119" s="58"/>
      <c r="BD119" s="58"/>
      <c r="BE119" s="113"/>
      <c r="BH119" s="111"/>
      <c r="BI119" s="15"/>
      <c r="BJ119" s="67" t="s">
        <v>30</v>
      </c>
      <c r="BK119" s="68" t="s">
        <v>31</v>
      </c>
      <c r="BL119" s="90">
        <f t="shared" si="22"/>
        <v>0</v>
      </c>
      <c r="BM119" s="58"/>
      <c r="BN119" s="58"/>
      <c r="BO119" s="113"/>
      <c r="BR119" s="111"/>
      <c r="BS119" s="15"/>
      <c r="BT119" s="67" t="s">
        <v>30</v>
      </c>
      <c r="BU119" s="68" t="s">
        <v>31</v>
      </c>
      <c r="BV119" s="90">
        <f t="shared" si="23"/>
        <v>0</v>
      </c>
      <c r="BW119" s="58"/>
      <c r="BX119" s="58"/>
      <c r="BY119" s="113"/>
      <c r="CB119" s="111"/>
      <c r="CC119" s="15"/>
      <c r="CD119" s="67" t="s">
        <v>30</v>
      </c>
      <c r="CE119" s="68" t="s">
        <v>31</v>
      </c>
      <c r="CF119" s="90">
        <f t="shared" si="24"/>
        <v>0</v>
      </c>
      <c r="CG119" s="58"/>
      <c r="CH119" s="58"/>
      <c r="CI119" s="113"/>
    </row>
    <row r="120" spans="1:87" ht="15.75" customHeight="1">
      <c r="A120" s="13"/>
      <c r="B120" s="15">
        <v>85410</v>
      </c>
      <c r="C120" s="51"/>
      <c r="D120" s="52" t="s">
        <v>57</v>
      </c>
      <c r="E120" s="53">
        <f>E121+E122</f>
        <v>94519</v>
      </c>
      <c r="F120" s="53"/>
      <c r="G120" s="53"/>
      <c r="H120" s="53">
        <f>SUM(H121:H123)</f>
        <v>94519</v>
      </c>
      <c r="J120" s="111"/>
      <c r="K120" s="29">
        <v>85410</v>
      </c>
      <c r="L120" s="29"/>
      <c r="M120" s="32" t="s">
        <v>57</v>
      </c>
      <c r="N120" s="71">
        <f t="shared" si="16"/>
        <v>94519</v>
      </c>
      <c r="O120" s="1">
        <f>SUM(O121:O122)</f>
        <v>4000</v>
      </c>
      <c r="P120" s="1">
        <f>SUM(P121:P122)</f>
        <v>0</v>
      </c>
      <c r="Q120" s="138">
        <f>SUM(Q121:Q123)</f>
        <v>98519</v>
      </c>
      <c r="T120" s="111"/>
      <c r="U120" s="29">
        <v>85410</v>
      </c>
      <c r="V120" s="29"/>
      <c r="W120" s="32" t="s">
        <v>57</v>
      </c>
      <c r="X120" s="71">
        <f t="shared" si="17"/>
        <v>98519</v>
      </c>
      <c r="Y120" s="1">
        <f>SUM(Y121:Y122)</f>
        <v>0</v>
      </c>
      <c r="Z120" s="1">
        <f>SUM(Z121:Z122)</f>
        <v>0</v>
      </c>
      <c r="AA120" s="138">
        <f>SUM(AA121:AA123)</f>
        <v>98519</v>
      </c>
      <c r="AD120" s="111"/>
      <c r="AE120" s="29">
        <v>85410</v>
      </c>
      <c r="AF120" s="29"/>
      <c r="AG120" s="32" t="s">
        <v>57</v>
      </c>
      <c r="AH120" s="71">
        <f t="shared" si="19"/>
        <v>98519</v>
      </c>
      <c r="AI120" s="1">
        <f>SUM(AI121:AI122)</f>
        <v>0</v>
      </c>
      <c r="AJ120" s="1">
        <f>SUM(AJ121:AJ122)</f>
        <v>0</v>
      </c>
      <c r="AK120" s="138">
        <f>SUM(AK121:AK123)</f>
        <v>98519</v>
      </c>
      <c r="AN120" s="111"/>
      <c r="AO120" s="29">
        <v>85410</v>
      </c>
      <c r="AP120" s="29"/>
      <c r="AQ120" s="32" t="s">
        <v>57</v>
      </c>
      <c r="AR120" s="71">
        <f t="shared" si="20"/>
        <v>98519</v>
      </c>
      <c r="AS120" s="1">
        <f>SUM(AS121:AS122)</f>
        <v>0</v>
      </c>
      <c r="AT120" s="1">
        <f>SUM(AT121:AT122)</f>
        <v>0</v>
      </c>
      <c r="AU120" s="138">
        <f>SUM(AU121:AU123)</f>
        <v>98519</v>
      </c>
      <c r="AX120" s="111"/>
      <c r="AY120" s="29">
        <v>85410</v>
      </c>
      <c r="AZ120" s="29"/>
      <c r="BA120" s="32" t="s">
        <v>57</v>
      </c>
      <c r="BB120" s="71">
        <f t="shared" si="21"/>
        <v>98519</v>
      </c>
      <c r="BC120" s="1">
        <f>SUM(BC121:BC122)</f>
        <v>0</v>
      </c>
      <c r="BD120" s="1">
        <f>SUM(BD121:BD122)</f>
        <v>0</v>
      </c>
      <c r="BE120" s="138">
        <f>SUM(BE121:BE123)</f>
        <v>98519</v>
      </c>
      <c r="BH120" s="111"/>
      <c r="BI120" s="29">
        <v>85410</v>
      </c>
      <c r="BJ120" s="29"/>
      <c r="BK120" s="32" t="s">
        <v>57</v>
      </c>
      <c r="BL120" s="71">
        <f t="shared" si="22"/>
        <v>98519</v>
      </c>
      <c r="BM120" s="1">
        <f>SUM(BM121:BM122)</f>
        <v>0</v>
      </c>
      <c r="BN120" s="1">
        <f>SUM(BN121:BN122)</f>
        <v>0</v>
      </c>
      <c r="BO120" s="138">
        <f>SUM(BO121:BO123)</f>
        <v>98519</v>
      </c>
      <c r="BR120" s="111"/>
      <c r="BS120" s="29">
        <v>85410</v>
      </c>
      <c r="BT120" s="29"/>
      <c r="BU120" s="32" t="s">
        <v>57</v>
      </c>
      <c r="BV120" s="71">
        <f t="shared" si="23"/>
        <v>98519</v>
      </c>
      <c r="BW120" s="1">
        <f>SUM(BW121:BW122)</f>
        <v>0</v>
      </c>
      <c r="BX120" s="1">
        <f>SUM(BX121:BX122)</f>
        <v>0</v>
      </c>
      <c r="BY120" s="138">
        <f>SUM(BY121:BY123)</f>
        <v>98519</v>
      </c>
      <c r="CB120" s="111"/>
      <c r="CC120" s="29">
        <v>85410</v>
      </c>
      <c r="CD120" s="29"/>
      <c r="CE120" s="32" t="s">
        <v>57</v>
      </c>
      <c r="CF120" s="71">
        <f t="shared" si="24"/>
        <v>98519</v>
      </c>
      <c r="CG120" s="1">
        <f>SUM(CG121:CG122)</f>
        <v>0</v>
      </c>
      <c r="CH120" s="1">
        <f>SUM(CH121:CH122)</f>
        <v>0</v>
      </c>
      <c r="CI120" s="138">
        <f>SUM(CI121:CI123)</f>
        <v>98519</v>
      </c>
    </row>
    <row r="121" spans="1:87" ht="52.5" customHeight="1">
      <c r="A121" s="13"/>
      <c r="B121" s="15"/>
      <c r="C121" s="62" t="s">
        <v>77</v>
      </c>
      <c r="D121" s="52" t="s">
        <v>48</v>
      </c>
      <c r="E121" s="53">
        <v>57640</v>
      </c>
      <c r="F121" s="53"/>
      <c r="G121" s="53"/>
      <c r="H121" s="53">
        <f>SUM(E121,F121)-G121</f>
        <v>57640</v>
      </c>
      <c r="J121" s="111"/>
      <c r="K121" s="15"/>
      <c r="L121" s="46" t="s">
        <v>77</v>
      </c>
      <c r="M121" s="32" t="s">
        <v>48</v>
      </c>
      <c r="N121" s="71">
        <f t="shared" si="16"/>
        <v>57640</v>
      </c>
      <c r="O121" s="1"/>
      <c r="P121" s="1"/>
      <c r="Q121" s="138">
        <f>SUM(N121,O121)-P121</f>
        <v>57640</v>
      </c>
      <c r="T121" s="111"/>
      <c r="U121" s="15"/>
      <c r="V121" s="69" t="s">
        <v>77</v>
      </c>
      <c r="W121" s="60" t="s">
        <v>48</v>
      </c>
      <c r="X121" s="127">
        <f t="shared" si="17"/>
        <v>57640</v>
      </c>
      <c r="Y121" s="61"/>
      <c r="Z121" s="61"/>
      <c r="AA121" s="114">
        <f>SUM(X121,Y121)-Z121</f>
        <v>57640</v>
      </c>
      <c r="AD121" s="111"/>
      <c r="AE121" s="15"/>
      <c r="AF121" s="69" t="s">
        <v>77</v>
      </c>
      <c r="AG121" s="60" t="s">
        <v>48</v>
      </c>
      <c r="AH121" s="127">
        <f t="shared" si="19"/>
        <v>57640</v>
      </c>
      <c r="AI121" s="61"/>
      <c r="AJ121" s="61"/>
      <c r="AK121" s="114">
        <f>SUM(AH121,AI121)-AJ121</f>
        <v>57640</v>
      </c>
      <c r="AN121" s="111"/>
      <c r="AO121" s="15"/>
      <c r="AP121" s="69" t="s">
        <v>77</v>
      </c>
      <c r="AQ121" s="60" t="s">
        <v>48</v>
      </c>
      <c r="AR121" s="127">
        <f t="shared" si="20"/>
        <v>57640</v>
      </c>
      <c r="AS121" s="61"/>
      <c r="AT121" s="61"/>
      <c r="AU121" s="114">
        <f>SUM(AR121,AS121)-AT121</f>
        <v>57640</v>
      </c>
      <c r="AX121" s="111"/>
      <c r="AY121" s="15"/>
      <c r="AZ121" s="69" t="s">
        <v>77</v>
      </c>
      <c r="BA121" s="60" t="s">
        <v>48</v>
      </c>
      <c r="BB121" s="127">
        <f t="shared" si="21"/>
        <v>57640</v>
      </c>
      <c r="BC121" s="61"/>
      <c r="BD121" s="61"/>
      <c r="BE121" s="114">
        <f>SUM(BB121,BC121)-BD121</f>
        <v>57640</v>
      </c>
      <c r="BH121" s="111"/>
      <c r="BI121" s="15"/>
      <c r="BJ121" s="69" t="s">
        <v>77</v>
      </c>
      <c r="BK121" s="60" t="s">
        <v>48</v>
      </c>
      <c r="BL121" s="127">
        <f t="shared" si="22"/>
        <v>57640</v>
      </c>
      <c r="BM121" s="61"/>
      <c r="BN121" s="61"/>
      <c r="BO121" s="114">
        <f>SUM(BL121,BM121)-BN121</f>
        <v>57640</v>
      </c>
      <c r="BR121" s="111"/>
      <c r="BS121" s="15"/>
      <c r="BT121" s="69" t="s">
        <v>77</v>
      </c>
      <c r="BU121" s="60" t="s">
        <v>48</v>
      </c>
      <c r="BV121" s="127">
        <f t="shared" si="23"/>
        <v>57640</v>
      </c>
      <c r="BW121" s="61"/>
      <c r="BX121" s="61"/>
      <c r="BY121" s="114">
        <f>SUM(BV121,BW121)-BX121</f>
        <v>57640</v>
      </c>
      <c r="CB121" s="111"/>
      <c r="CC121" s="15"/>
      <c r="CD121" s="69" t="s">
        <v>77</v>
      </c>
      <c r="CE121" s="60" t="s">
        <v>48</v>
      </c>
      <c r="CF121" s="127">
        <f t="shared" si="24"/>
        <v>57640</v>
      </c>
      <c r="CG121" s="61"/>
      <c r="CH121" s="61"/>
      <c r="CI121" s="114">
        <f>SUM(CF121,CG121)-CH121</f>
        <v>57640</v>
      </c>
    </row>
    <row r="122" spans="1:87" ht="21" customHeight="1" thickBot="1">
      <c r="A122" s="13"/>
      <c r="B122" s="15"/>
      <c r="C122" s="14" t="s">
        <v>79</v>
      </c>
      <c r="D122" s="16" t="s">
        <v>46</v>
      </c>
      <c r="E122" s="17">
        <v>36879</v>
      </c>
      <c r="F122" s="17"/>
      <c r="G122" s="17"/>
      <c r="H122" s="17">
        <f>SUM(E122,F122)-G122</f>
        <v>36879</v>
      </c>
      <c r="J122" s="111"/>
      <c r="K122" s="15"/>
      <c r="L122" s="14" t="s">
        <v>79</v>
      </c>
      <c r="M122" s="16" t="s">
        <v>46</v>
      </c>
      <c r="N122" s="72">
        <f t="shared" si="16"/>
        <v>36879</v>
      </c>
      <c r="O122" s="17">
        <v>4000</v>
      </c>
      <c r="P122" s="17"/>
      <c r="Q122" s="116">
        <f>SUM(N122,O122)-P122</f>
        <v>40879</v>
      </c>
      <c r="T122" s="111"/>
      <c r="U122" s="15"/>
      <c r="V122" s="14" t="s">
        <v>79</v>
      </c>
      <c r="W122" s="16" t="s">
        <v>46</v>
      </c>
      <c r="X122" s="72">
        <f t="shared" si="17"/>
        <v>40879</v>
      </c>
      <c r="Y122" s="17"/>
      <c r="Z122" s="17"/>
      <c r="AA122" s="116">
        <f>SUM(X122,Y122)-Z122</f>
        <v>40879</v>
      </c>
      <c r="AD122" s="111"/>
      <c r="AE122" s="15"/>
      <c r="AF122" s="14" t="s">
        <v>79</v>
      </c>
      <c r="AG122" s="16" t="s">
        <v>46</v>
      </c>
      <c r="AH122" s="72">
        <f t="shared" si="19"/>
        <v>40879</v>
      </c>
      <c r="AI122" s="17"/>
      <c r="AJ122" s="17"/>
      <c r="AK122" s="116">
        <f>SUM(AH122,AI122)-AJ122</f>
        <v>40879</v>
      </c>
      <c r="AN122" s="111"/>
      <c r="AO122" s="15"/>
      <c r="AP122" s="14" t="s">
        <v>79</v>
      </c>
      <c r="AQ122" s="16" t="s">
        <v>46</v>
      </c>
      <c r="AR122" s="72">
        <f t="shared" si="20"/>
        <v>40879</v>
      </c>
      <c r="AS122" s="17"/>
      <c r="AT122" s="17"/>
      <c r="AU122" s="116">
        <f>SUM(AR122,AS122)-AT122</f>
        <v>40879</v>
      </c>
      <c r="AX122" s="111"/>
      <c r="AY122" s="15"/>
      <c r="AZ122" s="14" t="s">
        <v>79</v>
      </c>
      <c r="BA122" s="16" t="s">
        <v>46</v>
      </c>
      <c r="BB122" s="72">
        <f t="shared" si="21"/>
        <v>40879</v>
      </c>
      <c r="BC122" s="17"/>
      <c r="BD122" s="17"/>
      <c r="BE122" s="116">
        <f>SUM(BB122,BC122)-BD122</f>
        <v>40879</v>
      </c>
      <c r="BH122" s="111"/>
      <c r="BI122" s="15"/>
      <c r="BJ122" s="14" t="s">
        <v>79</v>
      </c>
      <c r="BK122" s="16" t="s">
        <v>46</v>
      </c>
      <c r="BL122" s="72">
        <f t="shared" si="22"/>
        <v>40879</v>
      </c>
      <c r="BM122" s="17"/>
      <c r="BN122" s="17"/>
      <c r="BO122" s="116">
        <f>SUM(BL122,BM122)-BN122</f>
        <v>40879</v>
      </c>
      <c r="BR122" s="111"/>
      <c r="BS122" s="15"/>
      <c r="BT122" s="14" t="s">
        <v>79</v>
      </c>
      <c r="BU122" s="16" t="s">
        <v>46</v>
      </c>
      <c r="BV122" s="72">
        <f t="shared" si="23"/>
        <v>40879</v>
      </c>
      <c r="BW122" s="17"/>
      <c r="BX122" s="17"/>
      <c r="BY122" s="116">
        <f>SUM(BV122,BW122)-BX122</f>
        <v>40879</v>
      </c>
      <c r="CB122" s="111"/>
      <c r="CC122" s="15"/>
      <c r="CD122" s="14" t="s">
        <v>79</v>
      </c>
      <c r="CE122" s="16" t="s">
        <v>46</v>
      </c>
      <c r="CF122" s="72">
        <f t="shared" si="24"/>
        <v>40879</v>
      </c>
      <c r="CG122" s="17"/>
      <c r="CH122" s="17"/>
      <c r="CI122" s="116">
        <f>SUM(CF122,CG122)-CH122</f>
        <v>40879</v>
      </c>
    </row>
    <row r="123" spans="1:87" ht="26.25" customHeight="1" hidden="1" thickBot="1">
      <c r="A123" s="13"/>
      <c r="B123" s="15"/>
      <c r="C123" s="14" t="s">
        <v>28</v>
      </c>
      <c r="D123" s="16" t="s">
        <v>29</v>
      </c>
      <c r="E123" s="17"/>
      <c r="F123" s="17"/>
      <c r="G123" s="17"/>
      <c r="H123" s="17"/>
      <c r="J123" s="111"/>
      <c r="K123" s="15"/>
      <c r="L123" s="14" t="s">
        <v>28</v>
      </c>
      <c r="M123" s="16" t="s">
        <v>29</v>
      </c>
      <c r="N123" s="99">
        <f t="shared" si="16"/>
        <v>0</v>
      </c>
      <c r="O123" s="17"/>
      <c r="P123" s="17"/>
      <c r="Q123" s="116"/>
      <c r="T123" s="111"/>
      <c r="U123" s="15"/>
      <c r="V123" s="14" t="s">
        <v>28</v>
      </c>
      <c r="W123" s="16" t="s">
        <v>29</v>
      </c>
      <c r="X123" s="99">
        <f t="shared" si="17"/>
        <v>0</v>
      </c>
      <c r="Y123" s="17"/>
      <c r="Z123" s="17"/>
      <c r="AA123" s="116"/>
      <c r="AD123" s="111"/>
      <c r="AE123" s="15"/>
      <c r="AF123" s="14" t="s">
        <v>28</v>
      </c>
      <c r="AG123" s="16" t="s">
        <v>29</v>
      </c>
      <c r="AH123" s="99">
        <f t="shared" si="19"/>
        <v>0</v>
      </c>
      <c r="AI123" s="17"/>
      <c r="AJ123" s="17"/>
      <c r="AK123" s="116"/>
      <c r="AN123" s="111"/>
      <c r="AO123" s="15"/>
      <c r="AP123" s="14" t="s">
        <v>28</v>
      </c>
      <c r="AQ123" s="16" t="s">
        <v>29</v>
      </c>
      <c r="AR123" s="99">
        <f t="shared" si="20"/>
        <v>0</v>
      </c>
      <c r="AS123" s="17"/>
      <c r="AT123" s="17"/>
      <c r="AU123" s="116"/>
      <c r="AX123" s="111"/>
      <c r="AY123" s="15"/>
      <c r="AZ123" s="14" t="s">
        <v>28</v>
      </c>
      <c r="BA123" s="16" t="s">
        <v>29</v>
      </c>
      <c r="BB123" s="99">
        <f t="shared" si="21"/>
        <v>0</v>
      </c>
      <c r="BC123" s="17"/>
      <c r="BD123" s="17"/>
      <c r="BE123" s="116"/>
      <c r="BH123" s="111"/>
      <c r="BI123" s="15"/>
      <c r="BJ123" s="14" t="s">
        <v>28</v>
      </c>
      <c r="BK123" s="16" t="s">
        <v>29</v>
      </c>
      <c r="BL123" s="99">
        <f t="shared" si="22"/>
        <v>0</v>
      </c>
      <c r="BM123" s="17"/>
      <c r="BN123" s="17"/>
      <c r="BO123" s="116"/>
      <c r="BR123" s="111"/>
      <c r="BS123" s="15"/>
      <c r="BT123" s="14" t="s">
        <v>28</v>
      </c>
      <c r="BU123" s="16" t="s">
        <v>29</v>
      </c>
      <c r="BV123" s="99">
        <f t="shared" si="23"/>
        <v>0</v>
      </c>
      <c r="BW123" s="17"/>
      <c r="BX123" s="17"/>
      <c r="BY123" s="116"/>
      <c r="CB123" s="111"/>
      <c r="CC123" s="15"/>
      <c r="CD123" s="14" t="s">
        <v>28</v>
      </c>
      <c r="CE123" s="16" t="s">
        <v>29</v>
      </c>
      <c r="CF123" s="99">
        <f t="shared" si="24"/>
        <v>0</v>
      </c>
      <c r="CG123" s="17"/>
      <c r="CH123" s="17"/>
      <c r="CI123" s="116"/>
    </row>
    <row r="124" spans="1:87" ht="26.25" customHeight="1" thickBot="1">
      <c r="A124" s="10"/>
      <c r="B124" s="22"/>
      <c r="C124" s="22"/>
      <c r="D124" s="23" t="s">
        <v>58</v>
      </c>
      <c r="E124" s="2">
        <f>E110+E96+E88+E85+E72+E63+E58+E52+E38+E30+E26+E21+E17+E10</f>
        <v>29789339</v>
      </c>
      <c r="F124" s="2">
        <f>F110+F96+F88+F85+F72+F63+F58+F52+F38+F30+F26+F21+F17+F10</f>
        <v>743062</v>
      </c>
      <c r="G124" s="2"/>
      <c r="H124" s="2">
        <f>SUM(H10,H17,H21,H26,H30,H38,H52,H58,H63,H72,H85,H88,H96,H110)</f>
        <v>30583041</v>
      </c>
      <c r="J124" s="82"/>
      <c r="K124" s="78"/>
      <c r="L124" s="78"/>
      <c r="M124" s="79" t="s">
        <v>58</v>
      </c>
      <c r="N124" s="80">
        <f t="shared" si="16"/>
        <v>30583041</v>
      </c>
      <c r="O124" s="80">
        <f>O110+O96+O88+O85+O72+O63+O58+O52+O38+O30+O26+O21+O17+O10</f>
        <v>1333014</v>
      </c>
      <c r="P124" s="80">
        <f>P110+P96+P88+P85+P72+P63+P58+P52+P38+P30+P26+P21+P17+P10</f>
        <v>100000</v>
      </c>
      <c r="Q124" s="81">
        <f>SUM(Q10,Q17,Q21,Q26,Q30,Q38,Q52,Q58,Q63,Q72,Q85,Q88,Q96,Q110)</f>
        <v>31816055</v>
      </c>
      <c r="T124" s="82"/>
      <c r="U124" s="78"/>
      <c r="V124" s="78"/>
      <c r="W124" s="79" t="s">
        <v>58</v>
      </c>
      <c r="X124" s="80">
        <f t="shared" si="17"/>
        <v>31816055</v>
      </c>
      <c r="Y124" s="80">
        <f>Y110+Y96+Y88+Y85+Y72+Y63+Y58+Y52+Y38+Y30+Y26+Y21+Y17+Y10</f>
        <v>0</v>
      </c>
      <c r="Z124" s="80">
        <f>Z110+Z96+Z88+Z85+Z72+Z63+Z58+Z52+Z38+Z30+Z26+Z21+Z17+Z10</f>
        <v>0</v>
      </c>
      <c r="AA124" s="81">
        <f>SUM(AA10,AA17,AA21,AA26,AA30,AA38,AA52,AA58,AA63,AA72,AA85,AA88,AA96,AA110)</f>
        <v>31816055</v>
      </c>
      <c r="AD124" s="82"/>
      <c r="AE124" s="78"/>
      <c r="AF124" s="78"/>
      <c r="AG124" s="79" t="s">
        <v>58</v>
      </c>
      <c r="AH124" s="80">
        <f t="shared" si="19"/>
        <v>31816055</v>
      </c>
      <c r="AI124" s="80">
        <f>AI110+AI96+AI88+AI85+AI72+AI63+AI58+AI52+AI38+AI30+AI26+AI21+AI17+AI10</f>
        <v>0</v>
      </c>
      <c r="AJ124" s="80">
        <f>AJ110+AJ96+AJ88+AJ85+AJ72+AJ63+AJ58+AJ52+AJ38+AJ30+AJ26+AJ21+AJ17+AJ10</f>
        <v>0</v>
      </c>
      <c r="AK124" s="81">
        <f>SUM(AK10,AK17,AK21,AK26,AK30,AK38,AK52,AK58,AK63,AK72,AK85,AK88,AK96,AK110)</f>
        <v>31569945</v>
      </c>
      <c r="AN124" s="82"/>
      <c r="AO124" s="78"/>
      <c r="AP124" s="78"/>
      <c r="AQ124" s="79" t="s">
        <v>58</v>
      </c>
      <c r="AR124" s="80">
        <f t="shared" si="20"/>
        <v>31569945</v>
      </c>
      <c r="AS124" s="80">
        <f>AS110+AS96+AS88+AS85+AS72+AS63+AS58+AS52+AS38+AS30+AS26+AS21+AS17+AS10</f>
        <v>0</v>
      </c>
      <c r="AT124" s="80">
        <f>AT110+AT96+AT88+AT85+AT72+AT63+AT58+AT52+AT38+AT30+AT26+AT21+AT17+AT10</f>
        <v>0</v>
      </c>
      <c r="AU124" s="81">
        <f>SUM(AU10,AU17,AU21,AU26,AU30,AU38,AU52,AU58,AU63,AU72,AU85,AU88,AU96,AU110)</f>
        <v>31569945</v>
      </c>
      <c r="AX124" s="82"/>
      <c r="AY124" s="78"/>
      <c r="AZ124" s="78"/>
      <c r="BA124" s="79" t="s">
        <v>58</v>
      </c>
      <c r="BB124" s="80">
        <f t="shared" si="21"/>
        <v>31569945</v>
      </c>
      <c r="BC124" s="80">
        <f>BC110+BC96+BC88+BC85+BC72+BC63+BC58+BC52+BC38+BC30+BC26+BC21+BC17+BC10</f>
        <v>0</v>
      </c>
      <c r="BD124" s="80">
        <f>BD110+BD96+BD88+BD85+BD72+BD63+BD58+BD52+BD38+BD30+BD26+BD21+BD17+BD10</f>
        <v>0</v>
      </c>
      <c r="BE124" s="81">
        <f>SUM(BE10,BE17,BE21,BE26,BE30,BE38,BE52,BE58,BE63,BE72,BE85,BE88,BE96,BE110)</f>
        <v>31569945</v>
      </c>
      <c r="BH124" s="82"/>
      <c r="BI124" s="78"/>
      <c r="BJ124" s="78"/>
      <c r="BK124" s="79" t="s">
        <v>58</v>
      </c>
      <c r="BL124" s="80">
        <f t="shared" si="22"/>
        <v>31569945</v>
      </c>
      <c r="BM124" s="80">
        <f>BM110+BM96+BM88+BM85+BM72+BM63+BM58+BM52+BM38+BM30+BM26+BM21+BM17+BM10</f>
        <v>0</v>
      </c>
      <c r="BN124" s="80">
        <f>BN110+BN96+BN88+BN85+BN72+BN63+BN58+BN52+BN38+BN30+BN26+BN21+BN17+BN10</f>
        <v>0</v>
      </c>
      <c r="BO124" s="81">
        <f>SUM(BO10,BO17,BO21,BO26,BO30,BO38,BO52,BO58,BO63,BO72,BO85,BO88,BO96,BO110)</f>
        <v>31569945</v>
      </c>
      <c r="BR124" s="82"/>
      <c r="BS124" s="78"/>
      <c r="BT124" s="78"/>
      <c r="BU124" s="79" t="s">
        <v>58</v>
      </c>
      <c r="BV124" s="80">
        <f t="shared" si="23"/>
        <v>31569945</v>
      </c>
      <c r="BW124" s="80">
        <f>BW110+BW96+BW88+BW85+BW72+BW63+BW58+BW52+BW38+BW30+BW26+BW21+BW17+BW10</f>
        <v>0</v>
      </c>
      <c r="BX124" s="80">
        <f>BX110+BX96+BX88+BX85+BX72+BX63+BX58+BX52+BX38+BX30+BX26+BX21+BX17+BX10</f>
        <v>0</v>
      </c>
      <c r="BY124" s="81">
        <f>SUM(BY10,BY17,BY21,BY26,BY30,BY38,BY52,BY58,BY63,BY72,BY85,BY88,BY96,BY110)</f>
        <v>31569945</v>
      </c>
      <c r="CB124" s="82"/>
      <c r="CC124" s="78"/>
      <c r="CD124" s="78"/>
      <c r="CE124" s="79" t="s">
        <v>58</v>
      </c>
      <c r="CF124" s="80">
        <f t="shared" si="24"/>
        <v>31569945</v>
      </c>
      <c r="CG124" s="80">
        <f>CG110+CG96+CG88+CG85+CG72+CG63+CG58+CG52+CG38+CG30+CG26+CG21+CG17+CG10</f>
        <v>0</v>
      </c>
      <c r="CH124" s="80">
        <f>CH110+CH96+CH88+CH85+CH72+CH63+CH58+CH52+CH38+CH30+CH26+CH21+CH17+CH10</f>
        <v>0</v>
      </c>
      <c r="CI124" s="81">
        <f>SUM(CI10,CI17,CI21,CI26,CI30,CI38,CI52,CI58,CI63,CI72,CI85,CI88,CI96,CI110)</f>
        <v>31569945</v>
      </c>
    </row>
    <row r="125" spans="1:8" ht="12.75">
      <c r="A125" s="24"/>
      <c r="B125" s="25"/>
      <c r="C125" s="25"/>
      <c r="D125" s="4"/>
      <c r="E125" s="26"/>
      <c r="F125" s="26"/>
      <c r="G125" s="26"/>
      <c r="H125" s="26"/>
    </row>
    <row r="126" spans="1:8" ht="12.75">
      <c r="A126" s="24"/>
      <c r="B126" s="25"/>
      <c r="C126" s="25"/>
      <c r="D126" s="4"/>
      <c r="E126" s="26"/>
      <c r="F126" s="26"/>
      <c r="G126" s="26"/>
      <c r="H126" s="26"/>
    </row>
    <row r="127" spans="1:8" ht="12.75">
      <c r="A127" s="24"/>
      <c r="B127" s="25"/>
      <c r="C127" s="25"/>
      <c r="D127" s="4"/>
      <c r="E127" s="26"/>
      <c r="F127" s="26"/>
      <c r="G127" s="26"/>
      <c r="H127" s="26"/>
    </row>
    <row r="128" spans="1:8" ht="12.75" hidden="1" outlineLevel="1">
      <c r="A128" s="24"/>
      <c r="B128" s="25"/>
      <c r="C128" s="25">
        <v>211</v>
      </c>
      <c r="D128" s="4"/>
      <c r="E128" s="26">
        <f>SUM(E12,E20,E29,E32,E34,E36,E40,E50,E57,E87,E95,E99)</f>
        <v>3529581</v>
      </c>
      <c r="F128" s="26"/>
      <c r="G128" s="26"/>
      <c r="H128" s="26">
        <f>SUM(H12,H20,H29,H32,H34,H36,H40,H50,H57,H87,H95,H99)</f>
        <v>3529581</v>
      </c>
    </row>
    <row r="129" spans="1:8" ht="12.75" hidden="1" outlineLevel="1">
      <c r="A129" s="24"/>
      <c r="B129" s="25"/>
      <c r="C129" s="25">
        <v>212</v>
      </c>
      <c r="D129" s="4"/>
      <c r="E129" s="26">
        <f>SUM(E16,E41,E51)</f>
        <v>34640</v>
      </c>
      <c r="F129" s="26"/>
      <c r="G129" s="26"/>
      <c r="H129" s="26">
        <f>SUM(H16,H41,H51)</f>
        <v>34640</v>
      </c>
    </row>
    <row r="130" spans="1:8" ht="12.75" hidden="1" outlineLevel="1">
      <c r="A130" s="24"/>
      <c r="B130" s="25"/>
      <c r="C130" s="25">
        <v>213</v>
      </c>
      <c r="D130" s="4"/>
      <c r="E130" s="26">
        <f>SUM(E92)</f>
        <v>1216200</v>
      </c>
      <c r="F130" s="26"/>
      <c r="G130" s="26"/>
      <c r="H130" s="26">
        <f>SUM(H92)</f>
        <v>1216200</v>
      </c>
    </row>
    <row r="131" spans="1:8" ht="12.75" hidden="1" outlineLevel="1">
      <c r="A131" s="24"/>
      <c r="B131" s="25"/>
      <c r="C131" s="25">
        <v>641</v>
      </c>
      <c r="D131" s="4"/>
      <c r="E131" s="26">
        <f>SUM(E37)</f>
        <v>4000</v>
      </c>
      <c r="F131" s="26"/>
      <c r="G131" s="26"/>
      <c r="H131" s="26">
        <f>SUM(H37)</f>
        <v>4000</v>
      </c>
    </row>
    <row r="132" spans="4:8" ht="12.75" hidden="1" outlineLevel="1">
      <c r="D132" s="27" t="s">
        <v>69</v>
      </c>
      <c r="E132" s="3">
        <f>SUM(E128:E131)</f>
        <v>4784421</v>
      </c>
      <c r="H132" s="3">
        <f>SUM(H128:H131)</f>
        <v>4784421</v>
      </c>
    </row>
    <row r="133" spans="4:8" ht="12.75" hidden="1" outlineLevel="1">
      <c r="D133" s="8" t="s">
        <v>67</v>
      </c>
      <c r="E133" s="3">
        <f>SUM(E65,E67,E69)</f>
        <v>20212441</v>
      </c>
      <c r="H133" s="3">
        <f>SUM(H65,H67,H69)</f>
        <v>20955503</v>
      </c>
    </row>
    <row r="134" spans="4:8" ht="12.75" hidden="1" outlineLevel="1">
      <c r="D134" s="8" t="s">
        <v>68</v>
      </c>
      <c r="E134" s="3">
        <f>SUM(E62)</f>
        <v>2671227</v>
      </c>
      <c r="H134" s="3">
        <f>SUM(H62)</f>
        <v>2671227</v>
      </c>
    </row>
    <row r="135" spans="4:8" ht="12.75" hidden="1" outlineLevel="1">
      <c r="D135" s="8" t="s">
        <v>66</v>
      </c>
      <c r="E135" s="3">
        <f>SUM(E132:E134)</f>
        <v>27668089</v>
      </c>
      <c r="H135" s="3">
        <f>SUM(H132:H134)</f>
        <v>28411151</v>
      </c>
    </row>
    <row r="136" spans="4:8" ht="12.75" hidden="1" outlineLevel="1">
      <c r="D136" s="35" t="s">
        <v>85</v>
      </c>
      <c r="E136" s="36">
        <f>E124-E135</f>
        <v>2121250</v>
      </c>
      <c r="F136" s="36"/>
      <c r="G136" s="36"/>
      <c r="H136" s="36">
        <f>H124-H135</f>
        <v>2171890</v>
      </c>
    </row>
    <row r="137" ht="12.75" hidden="1" outlineLevel="1"/>
    <row r="138" spans="3:8" ht="12.75" hidden="1" outlineLevel="1">
      <c r="C138" s="40"/>
      <c r="D138" s="41" t="s">
        <v>90</v>
      </c>
      <c r="E138" s="42">
        <f>SUM(E135:E136)</f>
        <v>29789339</v>
      </c>
      <c r="F138" s="42"/>
      <c r="G138" s="42"/>
      <c r="H138" s="42">
        <f>SUM(H135:H136)</f>
        <v>30583041</v>
      </c>
    </row>
    <row r="139" ht="12.75" hidden="1" outlineLevel="1"/>
    <row r="140" ht="12.75" collapsed="1"/>
  </sheetData>
  <mergeCells count="90">
    <mergeCell ref="CB7:CF7"/>
    <mergeCell ref="CD8:CE8"/>
    <mergeCell ref="BR7:BV7"/>
    <mergeCell ref="BT8:BU8"/>
    <mergeCell ref="CF1:CG1"/>
    <mergeCell ref="CH1:CI1"/>
    <mergeCell ref="CF2:CG2"/>
    <mergeCell ref="CH2:CI2"/>
    <mergeCell ref="CF3:CG3"/>
    <mergeCell ref="CH3:CI3"/>
    <mergeCell ref="CF4:CG4"/>
    <mergeCell ref="CH4:CI4"/>
    <mergeCell ref="BH7:BL7"/>
    <mergeCell ref="BJ8:BK8"/>
    <mergeCell ref="BV1:BW1"/>
    <mergeCell ref="BX1:BY1"/>
    <mergeCell ref="BV2:BW2"/>
    <mergeCell ref="BX2:BY2"/>
    <mergeCell ref="BV3:BW3"/>
    <mergeCell ref="BX3:BY3"/>
    <mergeCell ref="BV4:BW4"/>
    <mergeCell ref="BX4:BY4"/>
    <mergeCell ref="AX7:BB7"/>
    <mergeCell ref="AZ8:BA8"/>
    <mergeCell ref="BL1:BM1"/>
    <mergeCell ref="BN1:BO1"/>
    <mergeCell ref="BL2:BM2"/>
    <mergeCell ref="BN2:BO2"/>
    <mergeCell ref="BL3:BM3"/>
    <mergeCell ref="BN3:BO3"/>
    <mergeCell ref="BL4:BM4"/>
    <mergeCell ref="BN4:BO4"/>
    <mergeCell ref="AN7:AR7"/>
    <mergeCell ref="AP8:AQ8"/>
    <mergeCell ref="BB1:BC1"/>
    <mergeCell ref="BD1:BE1"/>
    <mergeCell ref="BB2:BC2"/>
    <mergeCell ref="BD2:BE2"/>
    <mergeCell ref="BB3:BC3"/>
    <mergeCell ref="BD3:BE3"/>
    <mergeCell ref="BB4:BC4"/>
    <mergeCell ref="BD4:BE4"/>
    <mergeCell ref="AD7:AH7"/>
    <mergeCell ref="AF8:AG8"/>
    <mergeCell ref="AR1:AS1"/>
    <mergeCell ref="AT1:AU1"/>
    <mergeCell ref="AR2:AS2"/>
    <mergeCell ref="AT2:AU2"/>
    <mergeCell ref="AR3:AS3"/>
    <mergeCell ref="AT3:AU3"/>
    <mergeCell ref="AR4:AS4"/>
    <mergeCell ref="AT4:AU4"/>
    <mergeCell ref="T7:X7"/>
    <mergeCell ref="V8:W8"/>
    <mergeCell ref="AH1:AI1"/>
    <mergeCell ref="AJ1:AK1"/>
    <mergeCell ref="AH2:AI2"/>
    <mergeCell ref="AJ2:AK2"/>
    <mergeCell ref="AH3:AI3"/>
    <mergeCell ref="AJ3:AK3"/>
    <mergeCell ref="AH4:AI4"/>
    <mergeCell ref="AJ4:AK4"/>
    <mergeCell ref="J7:N7"/>
    <mergeCell ref="L8:M8"/>
    <mergeCell ref="X1:Y1"/>
    <mergeCell ref="Z1:AA1"/>
    <mergeCell ref="X2:Y2"/>
    <mergeCell ref="Z2:AA2"/>
    <mergeCell ref="X3:Y3"/>
    <mergeCell ref="Z3:AA3"/>
    <mergeCell ref="X4:Y4"/>
    <mergeCell ref="Z4:AA4"/>
    <mergeCell ref="N3:O3"/>
    <mergeCell ref="P3:Q3"/>
    <mergeCell ref="N4:O4"/>
    <mergeCell ref="P4:Q4"/>
    <mergeCell ref="N1:O1"/>
    <mergeCell ref="P1:Q1"/>
    <mergeCell ref="N2:O2"/>
    <mergeCell ref="P2:Q2"/>
    <mergeCell ref="G1:H1"/>
    <mergeCell ref="G2:H2"/>
    <mergeCell ref="G3:H3"/>
    <mergeCell ref="G4:H4"/>
    <mergeCell ref="A7:E7"/>
    <mergeCell ref="C8:D8"/>
    <mergeCell ref="E1:F1"/>
    <mergeCell ref="E2:F2"/>
    <mergeCell ref="E3:F3"/>
    <mergeCell ref="E4:F4"/>
  </mergeCells>
  <printOptions horizontalCentered="1"/>
  <pageMargins left="0.7874015748031497" right="0.1968503937007874" top="0.5905511811023623" bottom="0.7874015748031497" header="0.5118110236220472" footer="0.5118110236220472"/>
  <pageSetup horizontalDpi="300" verticalDpi="300" orientation="portrait" paperSize="9" scale="7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Grażyna Urbanek</cp:lastModifiedBy>
  <cp:lastPrinted>2004-05-27T09:47:06Z</cp:lastPrinted>
  <dcterms:created xsi:type="dcterms:W3CDTF">2001-11-04T12:47:02Z</dcterms:created>
  <dcterms:modified xsi:type="dcterms:W3CDTF">2004-05-31T11:16:14Z</dcterms:modified>
  <cp:category/>
  <cp:version/>
  <cp:contentType/>
  <cp:contentStatus/>
</cp:coreProperties>
</file>